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SKnDDvfMpEQJpXvTWXzRV0PygCEs94/CMP6JofLXw6s47AobhTwhEEQ6N3EPylAwyv6f5zhFThmliNrfH/otNA==" workbookSaltValue="DTx09iwDxTOKG2c6oilckw==" workbookSpinCount="100000" lockStructure="1"/>
  <bookViews>
    <workbookView xWindow="-120" yWindow="-120" windowWidth="29040" windowHeight="17640" tabRatio="837"/>
  </bookViews>
  <sheets>
    <sheet name="STAVBE" sheetId="7" r:id="rId1"/>
    <sheet name="PODNEBJE" sheetId="18" r:id="rId2"/>
    <sheet name="wip" sheetId="15" state="hidden" r:id="rId3"/>
    <sheet name="ObdobjeGradnje" sheetId="5" state="hidden" r:id="rId4"/>
    <sheet name="2020_Heating" sheetId="13" state="hidden" r:id="rId5"/>
    <sheet name="StanjeEP" sheetId="4" state="hidden" r:id="rId6"/>
    <sheet name="2020_DH" sheetId="16" state="hidden" r:id="rId7"/>
    <sheet name="2050_Area" sheetId="9" state="hidden" r:id="rId8"/>
    <sheet name="2050_Heating" sheetId="10" state="hidden" r:id="rId9"/>
    <sheet name="2050_Cooling" sheetId="11" state="hidden" r:id="rId10"/>
    <sheet name="2020_Area" sheetId="12" state="hidden" r:id="rId11"/>
    <sheet name="2020_Cooling" sheetId="14" state="hidden" r:id="rId12"/>
    <sheet name="Sheet1" sheetId="17" state="hidden" r:id="rId13"/>
    <sheet name="List1" sheetId="6" state="hidden" r:id="rId14"/>
  </sheets>
  <definedNames>
    <definedName name="_xlnm._FilterDatabase" localSheetId="4" hidden="1">'2020_Heating'!$A$2:$Q$215</definedName>
    <definedName name="_xlnm._FilterDatabase" localSheetId="7" hidden="1">'2050_Area'!$A$2:$R$215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5" i="15" l="1"/>
  <c r="J46" i="15"/>
  <c r="J47" i="15"/>
  <c r="J48" i="15"/>
  <c r="J49" i="15"/>
  <c r="J50" i="15"/>
  <c r="J51" i="15"/>
  <c r="J52" i="15"/>
  <c r="J53" i="15"/>
  <c r="J54" i="15"/>
  <c r="J55" i="15"/>
  <c r="J56" i="15"/>
  <c r="J57" i="15"/>
  <c r="J58" i="15"/>
  <c r="J59" i="15"/>
  <c r="J44" i="15"/>
  <c r="B78" i="15"/>
  <c r="D17" i="15"/>
  <c r="E17" i="15"/>
  <c r="F17" i="15"/>
  <c r="D18" i="15"/>
  <c r="E18" i="15"/>
  <c r="F18" i="15"/>
  <c r="D20" i="15"/>
  <c r="E20" i="15"/>
  <c r="F20" i="15"/>
  <c r="D21" i="15"/>
  <c r="E21" i="15"/>
  <c r="F21" i="15"/>
  <c r="D23" i="15"/>
  <c r="E23" i="15"/>
  <c r="F23" i="15"/>
  <c r="D24" i="15"/>
  <c r="E24" i="15"/>
  <c r="F24" i="15"/>
  <c r="D25" i="15"/>
  <c r="E25" i="15"/>
  <c r="F25" i="15"/>
  <c r="D27" i="15"/>
  <c r="E27" i="15"/>
  <c r="F27" i="15"/>
  <c r="D28" i="15"/>
  <c r="E28" i="15"/>
  <c r="F28" i="15"/>
  <c r="D29" i="15"/>
  <c r="E29" i="15"/>
  <c r="F29" i="15"/>
  <c r="D30" i="15"/>
  <c r="E30" i="15"/>
  <c r="F30" i="15"/>
  <c r="D31" i="15"/>
  <c r="E31" i="15"/>
  <c r="F31" i="15"/>
  <c r="D32" i="15"/>
  <c r="E32" i="15"/>
  <c r="F32" i="15"/>
  <c r="E16" i="15"/>
  <c r="F16" i="15"/>
  <c r="D16" i="15"/>
  <c r="C51" i="4" l="1"/>
  <c r="C52" i="4"/>
  <c r="C50" i="4"/>
  <c r="B2" i="15" l="1"/>
  <c r="B3" i="15" s="1"/>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2" i="4"/>
  <c r="R4" i="14"/>
  <c r="R5" i="14"/>
  <c r="R6" i="14"/>
  <c r="R7" i="14"/>
  <c r="R8" i="14"/>
  <c r="R9" i="14"/>
  <c r="R10" i="14"/>
  <c r="R11" i="14"/>
  <c r="R12" i="14"/>
  <c r="R13" i="14"/>
  <c r="R14" i="14"/>
  <c r="R15" i="14"/>
  <c r="R16" i="14"/>
  <c r="R17" i="14"/>
  <c r="R18" i="14"/>
  <c r="R19" i="14"/>
  <c r="R20"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0"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3" i="14"/>
  <c r="R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3" i="13"/>
  <c r="R4" i="12"/>
  <c r="R5" i="12"/>
  <c r="R6" i="12"/>
  <c r="R7" i="12"/>
  <c r="R8" i="12"/>
  <c r="R9" i="12"/>
  <c r="R10" i="12"/>
  <c r="R11" i="12"/>
  <c r="R12"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44" i="12"/>
  <c r="R45" i="12"/>
  <c r="R46" i="12"/>
  <c r="R47" i="12"/>
  <c r="R48" i="12"/>
  <c r="R49" i="12"/>
  <c r="R50" i="12"/>
  <c r="R51" i="12"/>
  <c r="R52" i="12"/>
  <c r="R53" i="12"/>
  <c r="R54" i="12"/>
  <c r="R55" i="12"/>
  <c r="R56" i="12"/>
  <c r="R57" i="12"/>
  <c r="R58" i="12"/>
  <c r="R59" i="12"/>
  <c r="R60" i="12"/>
  <c r="R6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R112" i="12"/>
  <c r="R113" i="12"/>
  <c r="R114" i="12"/>
  <c r="R115" i="12"/>
  <c r="R116" i="12"/>
  <c r="R117" i="12"/>
  <c r="R118" i="12"/>
  <c r="R119" i="12"/>
  <c r="R120" i="12"/>
  <c r="R121" i="12"/>
  <c r="R122" i="12"/>
  <c r="R123" i="12"/>
  <c r="R124" i="12"/>
  <c r="R125" i="12"/>
  <c r="R126" i="12"/>
  <c r="R127" i="12"/>
  <c r="R128" i="12"/>
  <c r="R129" i="12"/>
  <c r="R130" i="12"/>
  <c r="R131" i="12"/>
  <c r="R132" i="12"/>
  <c r="R133" i="12"/>
  <c r="R134" i="12"/>
  <c r="R135" i="12"/>
  <c r="R136" i="12"/>
  <c r="R137" i="12"/>
  <c r="R138" i="12"/>
  <c r="R139" i="12"/>
  <c r="R140" i="12"/>
  <c r="R141" i="12"/>
  <c r="R142" i="12"/>
  <c r="R143" i="12"/>
  <c r="R144" i="12"/>
  <c r="R145" i="12"/>
  <c r="R146" i="12"/>
  <c r="R147" i="12"/>
  <c r="R148" i="12"/>
  <c r="R149" i="12"/>
  <c r="R150" i="12"/>
  <c r="R151" i="12"/>
  <c r="R152" i="12"/>
  <c r="R153" i="12"/>
  <c r="R154" i="12"/>
  <c r="R155" i="12"/>
  <c r="R156" i="12"/>
  <c r="R157" i="12"/>
  <c r="R158" i="12"/>
  <c r="R159" i="12"/>
  <c r="R160" i="12"/>
  <c r="R161" i="12"/>
  <c r="R162" i="12"/>
  <c r="R163" i="12"/>
  <c r="R164" i="12"/>
  <c r="R165" i="12"/>
  <c r="R166" i="12"/>
  <c r="R167" i="12"/>
  <c r="R168" i="12"/>
  <c r="R169" i="12"/>
  <c r="R170" i="12"/>
  <c r="R171" i="12"/>
  <c r="R172" i="12"/>
  <c r="R173" i="12"/>
  <c r="R174" i="12"/>
  <c r="R175" i="12"/>
  <c r="R176" i="12"/>
  <c r="R177" i="12"/>
  <c r="R178" i="12"/>
  <c r="R179" i="12"/>
  <c r="R180" i="12"/>
  <c r="R181" i="12"/>
  <c r="R182" i="12"/>
  <c r="R183" i="12"/>
  <c r="R184" i="12"/>
  <c r="R185" i="12"/>
  <c r="R186" i="12"/>
  <c r="R187" i="12"/>
  <c r="R188" i="12"/>
  <c r="R189" i="12"/>
  <c r="R190" i="12"/>
  <c r="R191" i="12"/>
  <c r="R192" i="12"/>
  <c r="R193" i="12"/>
  <c r="R194" i="12"/>
  <c r="R195" i="12"/>
  <c r="R196" i="12"/>
  <c r="R197" i="12"/>
  <c r="R198" i="12"/>
  <c r="R199" i="12"/>
  <c r="R200" i="12"/>
  <c r="R201" i="12"/>
  <c r="R202" i="12"/>
  <c r="R203" i="12"/>
  <c r="R204" i="12"/>
  <c r="R205" i="12"/>
  <c r="R206" i="12"/>
  <c r="R207" i="12"/>
  <c r="R208" i="12"/>
  <c r="R209" i="12"/>
  <c r="R210" i="12"/>
  <c r="R211" i="12"/>
  <c r="R212" i="12"/>
  <c r="R213" i="12"/>
  <c r="R214" i="12"/>
  <c r="R215" i="12"/>
  <c r="R3" i="12"/>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3" i="11"/>
  <c r="R4" i="10"/>
  <c r="R5" i="10"/>
  <c r="R6" i="10"/>
  <c r="R7" i="10"/>
  <c r="R8" i="10"/>
  <c r="R9" i="10"/>
  <c r="R10" i="10"/>
  <c r="R11" i="10"/>
  <c r="R12" i="10"/>
  <c r="R13" i="10"/>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0" i="10"/>
  <c r="R141" i="10"/>
  <c r="R142" i="10"/>
  <c r="R143" i="10"/>
  <c r="R144" i="10"/>
  <c r="R145" i="10"/>
  <c r="R146" i="10"/>
  <c r="R147" i="10"/>
  <c r="R148" i="10"/>
  <c r="R149" i="10"/>
  <c r="R150" i="10"/>
  <c r="R151" i="10"/>
  <c r="R152" i="10"/>
  <c r="R153" i="10"/>
  <c r="R154" i="10"/>
  <c r="R155" i="10"/>
  <c r="R156" i="10"/>
  <c r="R157" i="10"/>
  <c r="R158" i="10"/>
  <c r="R159" i="10"/>
  <c r="R160" i="10"/>
  <c r="R161" i="10"/>
  <c r="R162" i="10"/>
  <c r="R163" i="10"/>
  <c r="R164" i="10"/>
  <c r="R165" i="10"/>
  <c r="R166" i="10"/>
  <c r="R167" i="10"/>
  <c r="R168" i="10"/>
  <c r="R169" i="10"/>
  <c r="R170" i="10"/>
  <c r="R171" i="10"/>
  <c r="R172" i="10"/>
  <c r="R173" i="10"/>
  <c r="R174" i="10"/>
  <c r="R175" i="10"/>
  <c r="R176" i="10"/>
  <c r="R177" i="10"/>
  <c r="R178" i="10"/>
  <c r="R179" i="10"/>
  <c r="R180" i="10"/>
  <c r="R181" i="10"/>
  <c r="R182" i="10"/>
  <c r="R183" i="10"/>
  <c r="R184" i="10"/>
  <c r="R185" i="10"/>
  <c r="R186" i="10"/>
  <c r="R187" i="10"/>
  <c r="R188" i="10"/>
  <c r="R189" i="10"/>
  <c r="R190" i="10"/>
  <c r="R191" i="10"/>
  <c r="R192" i="10"/>
  <c r="R193" i="10"/>
  <c r="R194" i="10"/>
  <c r="R195" i="10"/>
  <c r="R196" i="10"/>
  <c r="R197" i="10"/>
  <c r="R198" i="10"/>
  <c r="R199" i="10"/>
  <c r="R200" i="10"/>
  <c r="R201" i="10"/>
  <c r="R202" i="10"/>
  <c r="R203" i="10"/>
  <c r="R204" i="10"/>
  <c r="R205" i="10"/>
  <c r="R206" i="10"/>
  <c r="R207" i="10"/>
  <c r="R208" i="10"/>
  <c r="R209" i="10"/>
  <c r="R210" i="10"/>
  <c r="R211" i="10"/>
  <c r="R212" i="10"/>
  <c r="R213" i="10"/>
  <c r="R214" i="10"/>
  <c r="R215" i="10"/>
  <c r="R3" i="10"/>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97" i="9"/>
  <c r="Q198" i="9"/>
  <c r="Q199" i="9"/>
  <c r="Q200" i="9"/>
  <c r="Q201" i="9"/>
  <c r="Q202" i="9"/>
  <c r="Q203" i="9"/>
  <c r="Q204" i="9"/>
  <c r="Q205" i="9"/>
  <c r="Q206" i="9"/>
  <c r="Q207" i="9"/>
  <c r="Q208" i="9"/>
  <c r="Q209" i="9"/>
  <c r="Q210" i="9"/>
  <c r="Q211" i="9"/>
  <c r="Q212" i="9"/>
  <c r="Q213" i="9"/>
  <c r="Q214" i="9"/>
  <c r="Q215" i="9"/>
  <c r="Q3" i="9"/>
  <c r="D99" i="5"/>
  <c r="E99" i="5"/>
  <c r="F99" i="5"/>
  <c r="G99" i="5"/>
  <c r="H99" i="5"/>
  <c r="I99" i="5"/>
  <c r="J99" i="5"/>
  <c r="K99" i="5"/>
  <c r="L99" i="5"/>
  <c r="M99" i="5"/>
  <c r="N99" i="5"/>
  <c r="O99" i="5"/>
  <c r="P99" i="5"/>
  <c r="Q99" i="5"/>
  <c r="R99" i="5"/>
  <c r="S99" i="5"/>
  <c r="T99" i="5"/>
  <c r="U99" i="5"/>
  <c r="V99" i="5"/>
  <c r="W99" i="5"/>
  <c r="X99" i="5"/>
  <c r="Y99" i="5"/>
  <c r="Z99" i="5"/>
  <c r="AA99" i="5"/>
  <c r="AB99" i="5"/>
  <c r="AC99" i="5"/>
  <c r="AD99" i="5"/>
  <c r="AE99" i="5"/>
  <c r="AF99" i="5"/>
  <c r="AG99" i="5"/>
  <c r="AH99" i="5"/>
  <c r="AI99" i="5"/>
  <c r="AJ99" i="5"/>
  <c r="AK99" i="5"/>
  <c r="AL99" i="5"/>
  <c r="AM99" i="5"/>
  <c r="AN99" i="5"/>
  <c r="AO99" i="5"/>
  <c r="AP99" i="5"/>
  <c r="AQ99" i="5"/>
  <c r="AR99" i="5"/>
  <c r="AS99" i="5"/>
  <c r="AT99" i="5"/>
  <c r="AU99" i="5"/>
  <c r="AV99" i="5"/>
  <c r="AW99" i="5"/>
  <c r="AX99" i="5"/>
  <c r="AY99" i="5"/>
  <c r="AZ99" i="5"/>
  <c r="BA99" i="5"/>
  <c r="BB99" i="5"/>
  <c r="BC99" i="5"/>
  <c r="BD99" i="5"/>
  <c r="BE99" i="5"/>
  <c r="BF99" i="5"/>
  <c r="BG99" i="5"/>
  <c r="BH99" i="5"/>
  <c r="BI99" i="5"/>
  <c r="BJ99" i="5"/>
  <c r="BK99" i="5"/>
  <c r="BL99" i="5"/>
  <c r="BM99" i="5"/>
  <c r="BN99" i="5"/>
  <c r="BO99" i="5"/>
  <c r="BP99" i="5"/>
  <c r="BQ99" i="5"/>
  <c r="BR99" i="5"/>
  <c r="BS99" i="5"/>
  <c r="BT99" i="5"/>
  <c r="BU99" i="5"/>
  <c r="BV99" i="5"/>
  <c r="BW99" i="5"/>
  <c r="BX99" i="5"/>
  <c r="BY99" i="5"/>
  <c r="BZ99" i="5"/>
  <c r="CA99" i="5"/>
  <c r="CB99" i="5"/>
  <c r="CC99" i="5"/>
  <c r="CD99" i="5"/>
  <c r="CE99" i="5"/>
  <c r="CF99" i="5"/>
  <c r="CG99" i="5"/>
  <c r="CH99" i="5"/>
  <c r="CI99" i="5"/>
  <c r="CJ99" i="5"/>
  <c r="CK99" i="5"/>
  <c r="CL99" i="5"/>
  <c r="CM99" i="5"/>
  <c r="CN99" i="5"/>
  <c r="CO99" i="5"/>
  <c r="CP99" i="5"/>
  <c r="CQ99" i="5"/>
  <c r="CR99" i="5"/>
  <c r="CS99" i="5"/>
  <c r="CT99" i="5"/>
  <c r="CU99" i="5"/>
  <c r="CV99" i="5"/>
  <c r="CW99" i="5"/>
  <c r="CX99" i="5"/>
  <c r="CY99" i="5"/>
  <c r="CZ99" i="5"/>
  <c r="DA99" i="5"/>
  <c r="DB99" i="5"/>
  <c r="DC99" i="5"/>
  <c r="DD99" i="5"/>
  <c r="DE99" i="5"/>
  <c r="DF99" i="5"/>
  <c r="DG99" i="5"/>
  <c r="DH99" i="5"/>
  <c r="DI99" i="5"/>
  <c r="DJ99" i="5"/>
  <c r="DK99" i="5"/>
  <c r="DL99" i="5"/>
  <c r="DM99" i="5"/>
  <c r="DN99" i="5"/>
  <c r="DO99" i="5"/>
  <c r="DP99" i="5"/>
  <c r="DQ99" i="5"/>
  <c r="DR99" i="5"/>
  <c r="DS99" i="5"/>
  <c r="DT99" i="5"/>
  <c r="DU99" i="5"/>
  <c r="DV99" i="5"/>
  <c r="DW99" i="5"/>
  <c r="DX99" i="5"/>
  <c r="DY99" i="5"/>
  <c r="DZ99" i="5"/>
  <c r="EA99" i="5"/>
  <c r="EB99" i="5"/>
  <c r="EC99" i="5"/>
  <c r="ED99" i="5"/>
  <c r="EE99" i="5"/>
  <c r="EF99" i="5"/>
  <c r="EG99" i="5"/>
  <c r="EH99" i="5"/>
  <c r="EI99" i="5"/>
  <c r="EJ99" i="5"/>
  <c r="EK99" i="5"/>
  <c r="EL99" i="5"/>
  <c r="EM99" i="5"/>
  <c r="EN99" i="5"/>
  <c r="EO99" i="5"/>
  <c r="EP99" i="5"/>
  <c r="EQ99" i="5"/>
  <c r="ER99" i="5"/>
  <c r="ES99" i="5"/>
  <c r="ET99" i="5"/>
  <c r="EU99" i="5"/>
  <c r="EV99" i="5"/>
  <c r="EW99" i="5"/>
  <c r="EX99" i="5"/>
  <c r="EY99" i="5"/>
  <c r="EZ99" i="5"/>
  <c r="FA99" i="5"/>
  <c r="FB99" i="5"/>
  <c r="FC99" i="5"/>
  <c r="FD99" i="5"/>
  <c r="FE99" i="5"/>
  <c r="FF99" i="5"/>
  <c r="FG99" i="5"/>
  <c r="FH99" i="5"/>
  <c r="FI99" i="5"/>
  <c r="FJ99" i="5"/>
  <c r="FK99" i="5"/>
  <c r="FL99" i="5"/>
  <c r="FM99" i="5"/>
  <c r="FN99" i="5"/>
  <c r="FO99" i="5"/>
  <c r="FP99" i="5"/>
  <c r="FQ99" i="5"/>
  <c r="FR99" i="5"/>
  <c r="FS99" i="5"/>
  <c r="FT99" i="5"/>
  <c r="FU99" i="5"/>
  <c r="FV99" i="5"/>
  <c r="FW99" i="5"/>
  <c r="FX99" i="5"/>
  <c r="FY99" i="5"/>
  <c r="FZ99" i="5"/>
  <c r="GA99" i="5"/>
  <c r="GB99" i="5"/>
  <c r="GC99" i="5"/>
  <c r="GD99" i="5"/>
  <c r="GE99" i="5"/>
  <c r="GF99" i="5"/>
  <c r="GG99" i="5"/>
  <c r="GH99" i="5"/>
  <c r="GI99" i="5"/>
  <c r="GJ99" i="5"/>
  <c r="GK99" i="5"/>
  <c r="GL99" i="5"/>
  <c r="GM99" i="5"/>
  <c r="GN99" i="5"/>
  <c r="GO99" i="5"/>
  <c r="GP99" i="5"/>
  <c r="GQ99" i="5"/>
  <c r="GR99" i="5"/>
  <c r="GS99" i="5"/>
  <c r="GT99" i="5"/>
  <c r="GU99" i="5"/>
  <c r="GV99" i="5"/>
  <c r="GW99" i="5"/>
  <c r="GX99" i="5"/>
  <c r="GY99" i="5"/>
  <c r="GZ99" i="5"/>
  <c r="HA99" i="5"/>
  <c r="HB99" i="5"/>
  <c r="HC99" i="5"/>
  <c r="HD99" i="5"/>
  <c r="HE99" i="5"/>
  <c r="HF99" i="5"/>
  <c r="D100" i="5"/>
  <c r="E100" i="5"/>
  <c r="F100" i="5"/>
  <c r="G100" i="5"/>
  <c r="H100" i="5"/>
  <c r="I100" i="5"/>
  <c r="J100" i="5"/>
  <c r="K100" i="5"/>
  <c r="L100" i="5"/>
  <c r="M100" i="5"/>
  <c r="N100" i="5"/>
  <c r="O100" i="5"/>
  <c r="P100" i="5"/>
  <c r="Q100" i="5"/>
  <c r="R100" i="5"/>
  <c r="S100" i="5"/>
  <c r="T100" i="5"/>
  <c r="U100" i="5"/>
  <c r="V100" i="5"/>
  <c r="W100"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AV100" i="5"/>
  <c r="AW100" i="5"/>
  <c r="AX100" i="5"/>
  <c r="AY100" i="5"/>
  <c r="AZ100" i="5"/>
  <c r="BA100" i="5"/>
  <c r="BB100" i="5"/>
  <c r="BC100" i="5"/>
  <c r="BD100" i="5"/>
  <c r="BE100" i="5"/>
  <c r="BF100" i="5"/>
  <c r="BG100" i="5"/>
  <c r="BH100" i="5"/>
  <c r="BI100" i="5"/>
  <c r="BJ100" i="5"/>
  <c r="BK100" i="5"/>
  <c r="BL100" i="5"/>
  <c r="BM100" i="5"/>
  <c r="BN100" i="5"/>
  <c r="BO100" i="5"/>
  <c r="BP100" i="5"/>
  <c r="BQ100" i="5"/>
  <c r="BR100" i="5"/>
  <c r="BS100" i="5"/>
  <c r="BT100" i="5"/>
  <c r="BU100" i="5"/>
  <c r="BV100" i="5"/>
  <c r="BW100" i="5"/>
  <c r="BX100" i="5"/>
  <c r="BY100" i="5"/>
  <c r="BZ100" i="5"/>
  <c r="CA100" i="5"/>
  <c r="CB100" i="5"/>
  <c r="CC100" i="5"/>
  <c r="CD100" i="5"/>
  <c r="CE100" i="5"/>
  <c r="CF100" i="5"/>
  <c r="CG100" i="5"/>
  <c r="CH100" i="5"/>
  <c r="CI100" i="5"/>
  <c r="CJ100" i="5"/>
  <c r="CK100" i="5"/>
  <c r="CL100" i="5"/>
  <c r="CM100" i="5"/>
  <c r="CN100" i="5"/>
  <c r="CO100" i="5"/>
  <c r="CP100" i="5"/>
  <c r="CQ100" i="5"/>
  <c r="CR100" i="5"/>
  <c r="CS100" i="5"/>
  <c r="CT100" i="5"/>
  <c r="CU100" i="5"/>
  <c r="CV100" i="5"/>
  <c r="CW100" i="5"/>
  <c r="CX100" i="5"/>
  <c r="CY100" i="5"/>
  <c r="CZ100" i="5"/>
  <c r="DA100" i="5"/>
  <c r="DB100" i="5"/>
  <c r="DC100" i="5"/>
  <c r="DD100" i="5"/>
  <c r="DE100" i="5"/>
  <c r="DF100" i="5"/>
  <c r="DG100" i="5"/>
  <c r="DH100" i="5"/>
  <c r="DI100" i="5"/>
  <c r="DJ100" i="5"/>
  <c r="DK100" i="5"/>
  <c r="DL100" i="5"/>
  <c r="DM100" i="5"/>
  <c r="DN100" i="5"/>
  <c r="DO100" i="5"/>
  <c r="DP100" i="5"/>
  <c r="DQ100" i="5"/>
  <c r="DR100" i="5"/>
  <c r="DS100" i="5"/>
  <c r="DT100" i="5"/>
  <c r="DU100" i="5"/>
  <c r="DV100" i="5"/>
  <c r="DW100" i="5"/>
  <c r="DX100" i="5"/>
  <c r="DY100" i="5"/>
  <c r="DZ100" i="5"/>
  <c r="EA100" i="5"/>
  <c r="EB100" i="5"/>
  <c r="EC100" i="5"/>
  <c r="ED100" i="5"/>
  <c r="EE100" i="5"/>
  <c r="EF100" i="5"/>
  <c r="EG100" i="5"/>
  <c r="EH100" i="5"/>
  <c r="EI100" i="5"/>
  <c r="EJ100" i="5"/>
  <c r="EK100" i="5"/>
  <c r="EL100" i="5"/>
  <c r="EM100" i="5"/>
  <c r="EN100" i="5"/>
  <c r="EO100" i="5"/>
  <c r="EP100" i="5"/>
  <c r="EQ100" i="5"/>
  <c r="ER100" i="5"/>
  <c r="ES100" i="5"/>
  <c r="ET100" i="5"/>
  <c r="EU100" i="5"/>
  <c r="EV100" i="5"/>
  <c r="EW100" i="5"/>
  <c r="EX100" i="5"/>
  <c r="EY100" i="5"/>
  <c r="EZ100" i="5"/>
  <c r="FA100" i="5"/>
  <c r="FB100" i="5"/>
  <c r="FC100" i="5"/>
  <c r="FD100" i="5"/>
  <c r="FE100" i="5"/>
  <c r="FF100" i="5"/>
  <c r="FG100" i="5"/>
  <c r="FH100" i="5"/>
  <c r="FI100" i="5"/>
  <c r="FJ100" i="5"/>
  <c r="FK100" i="5"/>
  <c r="FL100" i="5"/>
  <c r="FM100" i="5"/>
  <c r="FN100" i="5"/>
  <c r="FO100" i="5"/>
  <c r="FP100" i="5"/>
  <c r="FQ100" i="5"/>
  <c r="FR100" i="5"/>
  <c r="FS100" i="5"/>
  <c r="FT100" i="5"/>
  <c r="FU100" i="5"/>
  <c r="FV100" i="5"/>
  <c r="FW100" i="5"/>
  <c r="FX100" i="5"/>
  <c r="FY100" i="5"/>
  <c r="FZ100" i="5"/>
  <c r="GA100" i="5"/>
  <c r="GB100" i="5"/>
  <c r="GC100" i="5"/>
  <c r="GD100" i="5"/>
  <c r="GE100" i="5"/>
  <c r="GF100" i="5"/>
  <c r="GG100" i="5"/>
  <c r="GH100" i="5"/>
  <c r="GI100" i="5"/>
  <c r="GJ100" i="5"/>
  <c r="GK100" i="5"/>
  <c r="GL100" i="5"/>
  <c r="GM100" i="5"/>
  <c r="GN100" i="5"/>
  <c r="GO100" i="5"/>
  <c r="GP100" i="5"/>
  <c r="GQ100" i="5"/>
  <c r="GR100" i="5"/>
  <c r="GS100" i="5"/>
  <c r="GT100" i="5"/>
  <c r="GU100" i="5"/>
  <c r="GV100" i="5"/>
  <c r="GW100" i="5"/>
  <c r="GX100" i="5"/>
  <c r="GY100" i="5"/>
  <c r="GZ100" i="5"/>
  <c r="HA100" i="5"/>
  <c r="HB100" i="5"/>
  <c r="HC100" i="5"/>
  <c r="HD100" i="5"/>
  <c r="HE100" i="5"/>
  <c r="HF100" i="5"/>
  <c r="D101" i="5"/>
  <c r="E101" i="5"/>
  <c r="F101" i="5"/>
  <c r="G101" i="5"/>
  <c r="H101" i="5"/>
  <c r="I101" i="5"/>
  <c r="J101" i="5"/>
  <c r="K101" i="5"/>
  <c r="L101" i="5"/>
  <c r="M101" i="5"/>
  <c r="N101" i="5"/>
  <c r="O101" i="5"/>
  <c r="P101" i="5"/>
  <c r="Q101" i="5"/>
  <c r="R101" i="5"/>
  <c r="S101" i="5"/>
  <c r="T101" i="5"/>
  <c r="U101" i="5"/>
  <c r="V101" i="5"/>
  <c r="W101" i="5"/>
  <c r="X101" i="5"/>
  <c r="Y101" i="5"/>
  <c r="Z101" i="5"/>
  <c r="AA101" i="5"/>
  <c r="AB101" i="5"/>
  <c r="AC101" i="5"/>
  <c r="AD101" i="5"/>
  <c r="AE101" i="5"/>
  <c r="AF101" i="5"/>
  <c r="AG101" i="5"/>
  <c r="AH101" i="5"/>
  <c r="AI101" i="5"/>
  <c r="AJ101" i="5"/>
  <c r="AK101" i="5"/>
  <c r="AL101" i="5"/>
  <c r="AM101" i="5"/>
  <c r="AN101" i="5"/>
  <c r="AO101" i="5"/>
  <c r="AP101" i="5"/>
  <c r="AQ101" i="5"/>
  <c r="AR101" i="5"/>
  <c r="AS101" i="5"/>
  <c r="AT101" i="5"/>
  <c r="AU101" i="5"/>
  <c r="AV101" i="5"/>
  <c r="AW101" i="5"/>
  <c r="AX101" i="5"/>
  <c r="AY101" i="5"/>
  <c r="AZ101" i="5"/>
  <c r="BA101" i="5"/>
  <c r="BB101" i="5"/>
  <c r="BC101" i="5"/>
  <c r="BD101" i="5"/>
  <c r="BE101" i="5"/>
  <c r="BF101" i="5"/>
  <c r="BG101" i="5"/>
  <c r="BH101" i="5"/>
  <c r="BI101" i="5"/>
  <c r="BJ101" i="5"/>
  <c r="BK101" i="5"/>
  <c r="BL101" i="5"/>
  <c r="BM101" i="5"/>
  <c r="BN101" i="5"/>
  <c r="BO101" i="5"/>
  <c r="BP101" i="5"/>
  <c r="BQ101" i="5"/>
  <c r="BR101" i="5"/>
  <c r="BS101" i="5"/>
  <c r="BT101" i="5"/>
  <c r="BU101" i="5"/>
  <c r="BV101" i="5"/>
  <c r="BW101" i="5"/>
  <c r="BX101" i="5"/>
  <c r="BY101" i="5"/>
  <c r="BZ101" i="5"/>
  <c r="CA101" i="5"/>
  <c r="CB101" i="5"/>
  <c r="CC101" i="5"/>
  <c r="CD101" i="5"/>
  <c r="CE101" i="5"/>
  <c r="CF101" i="5"/>
  <c r="CG101" i="5"/>
  <c r="CH101" i="5"/>
  <c r="CI101" i="5"/>
  <c r="CJ101" i="5"/>
  <c r="CK101" i="5"/>
  <c r="CL101" i="5"/>
  <c r="CM101" i="5"/>
  <c r="CN101" i="5"/>
  <c r="CO101" i="5"/>
  <c r="CP101" i="5"/>
  <c r="CQ101" i="5"/>
  <c r="CR101" i="5"/>
  <c r="CS101" i="5"/>
  <c r="CT101" i="5"/>
  <c r="CU101" i="5"/>
  <c r="CV101" i="5"/>
  <c r="CW101" i="5"/>
  <c r="CX101" i="5"/>
  <c r="CY101" i="5"/>
  <c r="CZ101" i="5"/>
  <c r="DA101" i="5"/>
  <c r="DB101" i="5"/>
  <c r="DC101" i="5"/>
  <c r="DD101" i="5"/>
  <c r="DE101" i="5"/>
  <c r="DF101" i="5"/>
  <c r="DG101" i="5"/>
  <c r="DH101" i="5"/>
  <c r="DI101" i="5"/>
  <c r="DJ101" i="5"/>
  <c r="DK101" i="5"/>
  <c r="DL101" i="5"/>
  <c r="DM101" i="5"/>
  <c r="DN101" i="5"/>
  <c r="DO101" i="5"/>
  <c r="DP101" i="5"/>
  <c r="DQ101" i="5"/>
  <c r="DR101" i="5"/>
  <c r="DS101" i="5"/>
  <c r="DT101" i="5"/>
  <c r="DU101" i="5"/>
  <c r="DV101" i="5"/>
  <c r="DW101" i="5"/>
  <c r="DX101" i="5"/>
  <c r="DY101" i="5"/>
  <c r="DZ101" i="5"/>
  <c r="EA101" i="5"/>
  <c r="EB101" i="5"/>
  <c r="EC101" i="5"/>
  <c r="ED101" i="5"/>
  <c r="EE101" i="5"/>
  <c r="EF101" i="5"/>
  <c r="EG101" i="5"/>
  <c r="EH101" i="5"/>
  <c r="EI101" i="5"/>
  <c r="EJ101" i="5"/>
  <c r="EK101" i="5"/>
  <c r="EL101" i="5"/>
  <c r="EM101" i="5"/>
  <c r="EN101" i="5"/>
  <c r="EO101" i="5"/>
  <c r="EP101" i="5"/>
  <c r="EQ101" i="5"/>
  <c r="ER101" i="5"/>
  <c r="ES101" i="5"/>
  <c r="ET101" i="5"/>
  <c r="EU101" i="5"/>
  <c r="EV101" i="5"/>
  <c r="EW101" i="5"/>
  <c r="EX101" i="5"/>
  <c r="EY101" i="5"/>
  <c r="EZ101" i="5"/>
  <c r="FA101" i="5"/>
  <c r="FB101" i="5"/>
  <c r="FC101" i="5"/>
  <c r="FD101" i="5"/>
  <c r="FE101" i="5"/>
  <c r="FF101" i="5"/>
  <c r="FG101" i="5"/>
  <c r="FH101" i="5"/>
  <c r="FI101" i="5"/>
  <c r="FJ101" i="5"/>
  <c r="FK101" i="5"/>
  <c r="FL101" i="5"/>
  <c r="FM101" i="5"/>
  <c r="FN101" i="5"/>
  <c r="FO101" i="5"/>
  <c r="FP101" i="5"/>
  <c r="FQ101" i="5"/>
  <c r="FR101" i="5"/>
  <c r="FS101" i="5"/>
  <c r="FT101" i="5"/>
  <c r="FU101" i="5"/>
  <c r="FV101" i="5"/>
  <c r="FW101" i="5"/>
  <c r="FX101" i="5"/>
  <c r="FY101" i="5"/>
  <c r="FZ101" i="5"/>
  <c r="GA101" i="5"/>
  <c r="GB101" i="5"/>
  <c r="GC101" i="5"/>
  <c r="GD101" i="5"/>
  <c r="GE101" i="5"/>
  <c r="GF101" i="5"/>
  <c r="GG101" i="5"/>
  <c r="GH101" i="5"/>
  <c r="GI101" i="5"/>
  <c r="GJ101" i="5"/>
  <c r="GK101" i="5"/>
  <c r="GL101" i="5"/>
  <c r="GM101" i="5"/>
  <c r="GN101" i="5"/>
  <c r="GO101" i="5"/>
  <c r="GP101" i="5"/>
  <c r="GQ101" i="5"/>
  <c r="GR101" i="5"/>
  <c r="GS101" i="5"/>
  <c r="GT101" i="5"/>
  <c r="GU101" i="5"/>
  <c r="GV101" i="5"/>
  <c r="GW101" i="5"/>
  <c r="GX101" i="5"/>
  <c r="GY101" i="5"/>
  <c r="GZ101" i="5"/>
  <c r="HA101" i="5"/>
  <c r="HB101" i="5"/>
  <c r="HC101" i="5"/>
  <c r="HD101" i="5"/>
  <c r="HE101" i="5"/>
  <c r="HF10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AC102" i="5"/>
  <c r="AD102" i="5"/>
  <c r="AE102" i="5"/>
  <c r="AF102" i="5"/>
  <c r="AG102" i="5"/>
  <c r="AH102" i="5"/>
  <c r="AI102" i="5"/>
  <c r="AJ102" i="5"/>
  <c r="AK102" i="5"/>
  <c r="AL102" i="5"/>
  <c r="AM102" i="5"/>
  <c r="AN102" i="5"/>
  <c r="AO102" i="5"/>
  <c r="AP102" i="5"/>
  <c r="AQ102" i="5"/>
  <c r="AR102" i="5"/>
  <c r="AS102" i="5"/>
  <c r="AT102" i="5"/>
  <c r="AU102" i="5"/>
  <c r="AV102" i="5"/>
  <c r="AW102" i="5"/>
  <c r="AX102" i="5"/>
  <c r="AY102" i="5"/>
  <c r="AZ102" i="5"/>
  <c r="BA102" i="5"/>
  <c r="BB102" i="5"/>
  <c r="BC102" i="5"/>
  <c r="BD102" i="5"/>
  <c r="BE102" i="5"/>
  <c r="BF102" i="5"/>
  <c r="BG102" i="5"/>
  <c r="BH102" i="5"/>
  <c r="BI102" i="5"/>
  <c r="BJ102" i="5"/>
  <c r="BK102" i="5"/>
  <c r="BL102" i="5"/>
  <c r="BM102" i="5"/>
  <c r="BN102" i="5"/>
  <c r="BO102" i="5"/>
  <c r="BP102" i="5"/>
  <c r="BQ102" i="5"/>
  <c r="BR102" i="5"/>
  <c r="BS102" i="5"/>
  <c r="BT102" i="5"/>
  <c r="BU102" i="5"/>
  <c r="BV102" i="5"/>
  <c r="BW102" i="5"/>
  <c r="BX102" i="5"/>
  <c r="BY102" i="5"/>
  <c r="BZ102" i="5"/>
  <c r="CA102" i="5"/>
  <c r="CB102" i="5"/>
  <c r="CC102" i="5"/>
  <c r="CD102" i="5"/>
  <c r="CE102" i="5"/>
  <c r="CF102" i="5"/>
  <c r="CG102" i="5"/>
  <c r="CH102" i="5"/>
  <c r="CI102" i="5"/>
  <c r="CJ102" i="5"/>
  <c r="CK102" i="5"/>
  <c r="CL102" i="5"/>
  <c r="CM102" i="5"/>
  <c r="CN102" i="5"/>
  <c r="CO102" i="5"/>
  <c r="CP102" i="5"/>
  <c r="CQ102" i="5"/>
  <c r="CR102" i="5"/>
  <c r="CS102" i="5"/>
  <c r="CT102" i="5"/>
  <c r="CU102" i="5"/>
  <c r="CV102" i="5"/>
  <c r="CW102" i="5"/>
  <c r="CX102" i="5"/>
  <c r="CY102" i="5"/>
  <c r="CZ102" i="5"/>
  <c r="DA102" i="5"/>
  <c r="DB102" i="5"/>
  <c r="DC102" i="5"/>
  <c r="DD102" i="5"/>
  <c r="DE102" i="5"/>
  <c r="DF102" i="5"/>
  <c r="DG102" i="5"/>
  <c r="DH102" i="5"/>
  <c r="DI102" i="5"/>
  <c r="DJ102" i="5"/>
  <c r="DK102" i="5"/>
  <c r="DL102" i="5"/>
  <c r="DM102" i="5"/>
  <c r="DN102" i="5"/>
  <c r="DO102" i="5"/>
  <c r="DP102" i="5"/>
  <c r="DQ102" i="5"/>
  <c r="DR102" i="5"/>
  <c r="DS102" i="5"/>
  <c r="DT102" i="5"/>
  <c r="DU102" i="5"/>
  <c r="DV102" i="5"/>
  <c r="DW102" i="5"/>
  <c r="DX102" i="5"/>
  <c r="DY102" i="5"/>
  <c r="DZ102" i="5"/>
  <c r="EA102" i="5"/>
  <c r="EB102" i="5"/>
  <c r="EC102" i="5"/>
  <c r="ED102" i="5"/>
  <c r="EE102" i="5"/>
  <c r="EF102" i="5"/>
  <c r="EG102" i="5"/>
  <c r="EH102" i="5"/>
  <c r="EI102" i="5"/>
  <c r="EJ102" i="5"/>
  <c r="EK102" i="5"/>
  <c r="EL102" i="5"/>
  <c r="EM102" i="5"/>
  <c r="EN102" i="5"/>
  <c r="EO102" i="5"/>
  <c r="EP102" i="5"/>
  <c r="EQ102" i="5"/>
  <c r="ER102" i="5"/>
  <c r="ES102" i="5"/>
  <c r="ET102" i="5"/>
  <c r="EU102" i="5"/>
  <c r="EV102" i="5"/>
  <c r="EW102" i="5"/>
  <c r="EX102" i="5"/>
  <c r="EY102" i="5"/>
  <c r="EZ102" i="5"/>
  <c r="FA102" i="5"/>
  <c r="FB102" i="5"/>
  <c r="FC102" i="5"/>
  <c r="FD102" i="5"/>
  <c r="FE102" i="5"/>
  <c r="FF102" i="5"/>
  <c r="FG102" i="5"/>
  <c r="FH102" i="5"/>
  <c r="FI102" i="5"/>
  <c r="FJ102" i="5"/>
  <c r="FK102" i="5"/>
  <c r="FL102" i="5"/>
  <c r="FM102" i="5"/>
  <c r="FN102" i="5"/>
  <c r="FO102" i="5"/>
  <c r="FP102" i="5"/>
  <c r="FQ102" i="5"/>
  <c r="FR102" i="5"/>
  <c r="FS102" i="5"/>
  <c r="FT102" i="5"/>
  <c r="FU102" i="5"/>
  <c r="FV102" i="5"/>
  <c r="FW102" i="5"/>
  <c r="FX102" i="5"/>
  <c r="FY102" i="5"/>
  <c r="FZ102" i="5"/>
  <c r="GA102" i="5"/>
  <c r="GB102" i="5"/>
  <c r="GC102" i="5"/>
  <c r="GD102" i="5"/>
  <c r="GE102" i="5"/>
  <c r="GF102" i="5"/>
  <c r="GG102" i="5"/>
  <c r="GH102" i="5"/>
  <c r="GI102" i="5"/>
  <c r="GJ102" i="5"/>
  <c r="GK102" i="5"/>
  <c r="GL102" i="5"/>
  <c r="GM102" i="5"/>
  <c r="GN102" i="5"/>
  <c r="GO102" i="5"/>
  <c r="GP102" i="5"/>
  <c r="GQ102" i="5"/>
  <c r="GR102" i="5"/>
  <c r="GS102" i="5"/>
  <c r="GT102" i="5"/>
  <c r="GU102" i="5"/>
  <c r="GV102" i="5"/>
  <c r="GW102" i="5"/>
  <c r="GX102" i="5"/>
  <c r="GY102" i="5"/>
  <c r="GZ102" i="5"/>
  <c r="HA102" i="5"/>
  <c r="HB102" i="5"/>
  <c r="HC102" i="5"/>
  <c r="HD102" i="5"/>
  <c r="HE102" i="5"/>
  <c r="HF102"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AC103" i="5"/>
  <c r="AD103" i="5"/>
  <c r="AE103" i="5"/>
  <c r="AF103" i="5"/>
  <c r="AG103" i="5"/>
  <c r="AH103" i="5"/>
  <c r="AI103" i="5"/>
  <c r="AJ103" i="5"/>
  <c r="AK103" i="5"/>
  <c r="AL103" i="5"/>
  <c r="AM103" i="5"/>
  <c r="AN103" i="5"/>
  <c r="AO103" i="5"/>
  <c r="AP103" i="5"/>
  <c r="AQ103" i="5"/>
  <c r="AR103" i="5"/>
  <c r="AS103" i="5"/>
  <c r="AT103" i="5"/>
  <c r="AU103" i="5"/>
  <c r="AV103" i="5"/>
  <c r="AW103" i="5"/>
  <c r="AX103" i="5"/>
  <c r="AY103" i="5"/>
  <c r="AZ103" i="5"/>
  <c r="BA103" i="5"/>
  <c r="BB103" i="5"/>
  <c r="BC103" i="5"/>
  <c r="BD103" i="5"/>
  <c r="BE103" i="5"/>
  <c r="BF103" i="5"/>
  <c r="BG103" i="5"/>
  <c r="BH103" i="5"/>
  <c r="BI103" i="5"/>
  <c r="BJ103" i="5"/>
  <c r="BK103" i="5"/>
  <c r="BL103" i="5"/>
  <c r="BM103" i="5"/>
  <c r="BN103" i="5"/>
  <c r="BO103" i="5"/>
  <c r="BP103" i="5"/>
  <c r="BQ103" i="5"/>
  <c r="BR103" i="5"/>
  <c r="BS103" i="5"/>
  <c r="BT103" i="5"/>
  <c r="BU103" i="5"/>
  <c r="BV103" i="5"/>
  <c r="BW103" i="5"/>
  <c r="BX103" i="5"/>
  <c r="BY103" i="5"/>
  <c r="BZ103" i="5"/>
  <c r="CA103" i="5"/>
  <c r="CB103" i="5"/>
  <c r="CC103" i="5"/>
  <c r="CD103" i="5"/>
  <c r="CE103" i="5"/>
  <c r="CF103" i="5"/>
  <c r="CG103" i="5"/>
  <c r="CH103" i="5"/>
  <c r="CI103" i="5"/>
  <c r="CJ103" i="5"/>
  <c r="CK103" i="5"/>
  <c r="CL103" i="5"/>
  <c r="CM103" i="5"/>
  <c r="CN103" i="5"/>
  <c r="CO103" i="5"/>
  <c r="CP103" i="5"/>
  <c r="CQ103" i="5"/>
  <c r="CR103" i="5"/>
  <c r="CS103" i="5"/>
  <c r="CT103" i="5"/>
  <c r="CU103" i="5"/>
  <c r="CV103" i="5"/>
  <c r="CW103" i="5"/>
  <c r="CX103" i="5"/>
  <c r="CY103" i="5"/>
  <c r="CZ103" i="5"/>
  <c r="DA103" i="5"/>
  <c r="DB103" i="5"/>
  <c r="DC103" i="5"/>
  <c r="DD103" i="5"/>
  <c r="DE103" i="5"/>
  <c r="DF103" i="5"/>
  <c r="DG103" i="5"/>
  <c r="DH103" i="5"/>
  <c r="DI103" i="5"/>
  <c r="DJ103" i="5"/>
  <c r="DK103" i="5"/>
  <c r="DL103" i="5"/>
  <c r="DM103" i="5"/>
  <c r="DN103" i="5"/>
  <c r="DO103" i="5"/>
  <c r="DP103" i="5"/>
  <c r="DQ103" i="5"/>
  <c r="DR103" i="5"/>
  <c r="DS103" i="5"/>
  <c r="DT103" i="5"/>
  <c r="DU103" i="5"/>
  <c r="DV103" i="5"/>
  <c r="DW103" i="5"/>
  <c r="DX103" i="5"/>
  <c r="DY103" i="5"/>
  <c r="DZ103" i="5"/>
  <c r="EA103" i="5"/>
  <c r="EB103" i="5"/>
  <c r="EC103" i="5"/>
  <c r="ED103" i="5"/>
  <c r="EE103" i="5"/>
  <c r="EF103" i="5"/>
  <c r="EG103" i="5"/>
  <c r="EH103" i="5"/>
  <c r="EI103" i="5"/>
  <c r="EJ103" i="5"/>
  <c r="EK103" i="5"/>
  <c r="EL103" i="5"/>
  <c r="EM103" i="5"/>
  <c r="EN103" i="5"/>
  <c r="EO103" i="5"/>
  <c r="EP103" i="5"/>
  <c r="EQ103" i="5"/>
  <c r="ER103" i="5"/>
  <c r="ES103" i="5"/>
  <c r="ET103" i="5"/>
  <c r="EU103" i="5"/>
  <c r="EV103" i="5"/>
  <c r="EW103" i="5"/>
  <c r="EX103" i="5"/>
  <c r="EY103" i="5"/>
  <c r="EZ103" i="5"/>
  <c r="FA103" i="5"/>
  <c r="FB103" i="5"/>
  <c r="FC103" i="5"/>
  <c r="FD103" i="5"/>
  <c r="FE103" i="5"/>
  <c r="FF103" i="5"/>
  <c r="FG103" i="5"/>
  <c r="FH103" i="5"/>
  <c r="FI103" i="5"/>
  <c r="FJ103" i="5"/>
  <c r="FK103" i="5"/>
  <c r="FL103" i="5"/>
  <c r="FM103" i="5"/>
  <c r="FN103" i="5"/>
  <c r="FO103" i="5"/>
  <c r="FP103" i="5"/>
  <c r="FQ103" i="5"/>
  <c r="FR103" i="5"/>
  <c r="FS103" i="5"/>
  <c r="FT103" i="5"/>
  <c r="FU103" i="5"/>
  <c r="FV103" i="5"/>
  <c r="FW103" i="5"/>
  <c r="FX103" i="5"/>
  <c r="FY103" i="5"/>
  <c r="FZ103" i="5"/>
  <c r="GA103" i="5"/>
  <c r="GB103" i="5"/>
  <c r="GC103" i="5"/>
  <c r="GD103" i="5"/>
  <c r="GE103" i="5"/>
  <c r="GF103" i="5"/>
  <c r="GG103" i="5"/>
  <c r="GH103" i="5"/>
  <c r="GI103" i="5"/>
  <c r="GJ103" i="5"/>
  <c r="GK103" i="5"/>
  <c r="GL103" i="5"/>
  <c r="GM103" i="5"/>
  <c r="GN103" i="5"/>
  <c r="GO103" i="5"/>
  <c r="GP103" i="5"/>
  <c r="GQ103" i="5"/>
  <c r="GR103" i="5"/>
  <c r="GS103" i="5"/>
  <c r="GT103" i="5"/>
  <c r="GU103" i="5"/>
  <c r="GV103" i="5"/>
  <c r="GW103" i="5"/>
  <c r="GX103" i="5"/>
  <c r="GY103" i="5"/>
  <c r="GZ103" i="5"/>
  <c r="HA103" i="5"/>
  <c r="HB103" i="5"/>
  <c r="HC103" i="5"/>
  <c r="HD103" i="5"/>
  <c r="HE103" i="5"/>
  <c r="HF103"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AC104" i="5"/>
  <c r="AD104" i="5"/>
  <c r="AE104" i="5"/>
  <c r="AF104" i="5"/>
  <c r="AG104" i="5"/>
  <c r="AH104" i="5"/>
  <c r="AI104" i="5"/>
  <c r="AJ104" i="5"/>
  <c r="AK104" i="5"/>
  <c r="AL104" i="5"/>
  <c r="AM104" i="5"/>
  <c r="AN104" i="5"/>
  <c r="AO104" i="5"/>
  <c r="AP104" i="5"/>
  <c r="AQ104" i="5"/>
  <c r="AR104" i="5"/>
  <c r="AS104" i="5"/>
  <c r="AT104" i="5"/>
  <c r="AU104" i="5"/>
  <c r="AV104" i="5"/>
  <c r="AW104" i="5"/>
  <c r="AX104" i="5"/>
  <c r="AY104" i="5"/>
  <c r="AZ104" i="5"/>
  <c r="BA104" i="5"/>
  <c r="BB104" i="5"/>
  <c r="BC104" i="5"/>
  <c r="BD104" i="5"/>
  <c r="BE104" i="5"/>
  <c r="BF104" i="5"/>
  <c r="BG104" i="5"/>
  <c r="BH104" i="5"/>
  <c r="BI104" i="5"/>
  <c r="BJ104" i="5"/>
  <c r="BK104" i="5"/>
  <c r="BL104" i="5"/>
  <c r="BM104" i="5"/>
  <c r="BN104" i="5"/>
  <c r="BO104" i="5"/>
  <c r="BP104" i="5"/>
  <c r="BQ104" i="5"/>
  <c r="BR104" i="5"/>
  <c r="BS104" i="5"/>
  <c r="BT104" i="5"/>
  <c r="BU104" i="5"/>
  <c r="BV104" i="5"/>
  <c r="BW104" i="5"/>
  <c r="BX104" i="5"/>
  <c r="BY104" i="5"/>
  <c r="BZ104" i="5"/>
  <c r="CA104" i="5"/>
  <c r="CB104" i="5"/>
  <c r="CC104" i="5"/>
  <c r="CD104" i="5"/>
  <c r="CE104" i="5"/>
  <c r="CF104" i="5"/>
  <c r="CG104" i="5"/>
  <c r="CH104" i="5"/>
  <c r="CI104" i="5"/>
  <c r="CJ104" i="5"/>
  <c r="CK104" i="5"/>
  <c r="CL104" i="5"/>
  <c r="CM104" i="5"/>
  <c r="CN104" i="5"/>
  <c r="CO104" i="5"/>
  <c r="CP104" i="5"/>
  <c r="CQ104" i="5"/>
  <c r="CR104" i="5"/>
  <c r="CS104" i="5"/>
  <c r="CT104" i="5"/>
  <c r="CU104" i="5"/>
  <c r="CV104" i="5"/>
  <c r="CW104" i="5"/>
  <c r="CX104" i="5"/>
  <c r="CY104" i="5"/>
  <c r="CZ104" i="5"/>
  <c r="DA104" i="5"/>
  <c r="DB104" i="5"/>
  <c r="DC104" i="5"/>
  <c r="DD104" i="5"/>
  <c r="DE104" i="5"/>
  <c r="DF104" i="5"/>
  <c r="DG104" i="5"/>
  <c r="DH104" i="5"/>
  <c r="DI104" i="5"/>
  <c r="DJ104" i="5"/>
  <c r="DK104" i="5"/>
  <c r="DL104" i="5"/>
  <c r="DM104" i="5"/>
  <c r="DN104" i="5"/>
  <c r="DO104" i="5"/>
  <c r="DP104" i="5"/>
  <c r="DQ104" i="5"/>
  <c r="DR104" i="5"/>
  <c r="DS104" i="5"/>
  <c r="DT104" i="5"/>
  <c r="DU104" i="5"/>
  <c r="DV104" i="5"/>
  <c r="DW104" i="5"/>
  <c r="DX104" i="5"/>
  <c r="DY104" i="5"/>
  <c r="DZ104" i="5"/>
  <c r="EA104" i="5"/>
  <c r="EB104" i="5"/>
  <c r="EC104" i="5"/>
  <c r="ED104" i="5"/>
  <c r="EE104" i="5"/>
  <c r="EF104" i="5"/>
  <c r="EG104" i="5"/>
  <c r="EH104" i="5"/>
  <c r="EI104" i="5"/>
  <c r="EJ104" i="5"/>
  <c r="EK104" i="5"/>
  <c r="EL104" i="5"/>
  <c r="EM104" i="5"/>
  <c r="EN104" i="5"/>
  <c r="EO104" i="5"/>
  <c r="EP104" i="5"/>
  <c r="EQ104" i="5"/>
  <c r="ER104" i="5"/>
  <c r="ES104" i="5"/>
  <c r="ET104" i="5"/>
  <c r="EU104" i="5"/>
  <c r="EV104" i="5"/>
  <c r="EW104" i="5"/>
  <c r="EX104" i="5"/>
  <c r="EY104" i="5"/>
  <c r="EZ104" i="5"/>
  <c r="FA104" i="5"/>
  <c r="FB104" i="5"/>
  <c r="FC104" i="5"/>
  <c r="FD104" i="5"/>
  <c r="FE104" i="5"/>
  <c r="FF104" i="5"/>
  <c r="FG104" i="5"/>
  <c r="FH104" i="5"/>
  <c r="FI104" i="5"/>
  <c r="FJ104" i="5"/>
  <c r="FK104" i="5"/>
  <c r="FL104" i="5"/>
  <c r="FM104" i="5"/>
  <c r="FN104" i="5"/>
  <c r="FO104" i="5"/>
  <c r="FP104" i="5"/>
  <c r="FQ104" i="5"/>
  <c r="FR104" i="5"/>
  <c r="FS104" i="5"/>
  <c r="FT104" i="5"/>
  <c r="FU104" i="5"/>
  <c r="FV104" i="5"/>
  <c r="FW104" i="5"/>
  <c r="FX104" i="5"/>
  <c r="FY104" i="5"/>
  <c r="FZ104" i="5"/>
  <c r="GA104" i="5"/>
  <c r="GB104" i="5"/>
  <c r="GC104" i="5"/>
  <c r="GD104" i="5"/>
  <c r="GE104" i="5"/>
  <c r="GF104" i="5"/>
  <c r="GG104" i="5"/>
  <c r="GH104" i="5"/>
  <c r="GI104" i="5"/>
  <c r="GJ104" i="5"/>
  <c r="GK104" i="5"/>
  <c r="GL104" i="5"/>
  <c r="GM104" i="5"/>
  <c r="GN104" i="5"/>
  <c r="GO104" i="5"/>
  <c r="GP104" i="5"/>
  <c r="GQ104" i="5"/>
  <c r="GR104" i="5"/>
  <c r="GS104" i="5"/>
  <c r="GT104" i="5"/>
  <c r="GU104" i="5"/>
  <c r="GV104" i="5"/>
  <c r="GW104" i="5"/>
  <c r="GX104" i="5"/>
  <c r="GY104" i="5"/>
  <c r="GZ104" i="5"/>
  <c r="HA104" i="5"/>
  <c r="HB104" i="5"/>
  <c r="HC104" i="5"/>
  <c r="HD104" i="5"/>
  <c r="HE104" i="5"/>
  <c r="HF104" i="5"/>
  <c r="C100" i="5"/>
  <c r="C101" i="5"/>
  <c r="C102" i="5"/>
  <c r="C103" i="5"/>
  <c r="C104" i="5"/>
  <c r="C99" i="5"/>
  <c r="E47" i="4"/>
  <c r="F47" i="4"/>
  <c r="G47" i="4"/>
  <c r="H47" i="4"/>
  <c r="I47" i="4"/>
  <c r="J47" i="4"/>
  <c r="K47" i="4"/>
  <c r="L47" i="4"/>
  <c r="M47" i="4"/>
  <c r="N47" i="4"/>
  <c r="O47" i="4"/>
  <c r="P47" i="4"/>
  <c r="Q47" i="4"/>
  <c r="R47" i="4"/>
  <c r="S47" i="4"/>
  <c r="T47" i="4"/>
  <c r="U47" i="4"/>
  <c r="V47" i="4"/>
  <c r="W47" i="4"/>
  <c r="X47" i="4"/>
  <c r="Y47" i="4"/>
  <c r="Z47" i="4"/>
  <c r="AA47" i="4"/>
  <c r="AB47" i="4"/>
  <c r="AC47" i="4"/>
  <c r="AD47" i="4"/>
  <c r="AE47" i="4"/>
  <c r="AF47" i="4"/>
  <c r="AG47" i="4"/>
  <c r="AH47" i="4"/>
  <c r="AI47" i="4"/>
  <c r="AJ47" i="4"/>
  <c r="AK47" i="4"/>
  <c r="AL47" i="4"/>
  <c r="AM47" i="4"/>
  <c r="AN47" i="4"/>
  <c r="AO47" i="4"/>
  <c r="AP47" i="4"/>
  <c r="AQ47" i="4"/>
  <c r="AR47" i="4"/>
  <c r="AS47" i="4"/>
  <c r="AT47" i="4"/>
  <c r="AU47" i="4"/>
  <c r="AV47" i="4"/>
  <c r="AW47" i="4"/>
  <c r="AX47" i="4"/>
  <c r="AY47" i="4"/>
  <c r="AZ47" i="4"/>
  <c r="BA47" i="4"/>
  <c r="BB47" i="4"/>
  <c r="BC47" i="4"/>
  <c r="BD47" i="4"/>
  <c r="BE47" i="4"/>
  <c r="BF47" i="4"/>
  <c r="BG47" i="4"/>
  <c r="BH47" i="4"/>
  <c r="BI47" i="4"/>
  <c r="BJ47" i="4"/>
  <c r="BK47" i="4"/>
  <c r="BL47" i="4"/>
  <c r="BM47" i="4"/>
  <c r="BN47" i="4"/>
  <c r="BO47" i="4"/>
  <c r="BP47" i="4"/>
  <c r="BQ47" i="4"/>
  <c r="BR47" i="4"/>
  <c r="BS47" i="4"/>
  <c r="BT47" i="4"/>
  <c r="BU47" i="4"/>
  <c r="BV47" i="4"/>
  <c r="BW47" i="4"/>
  <c r="BX47" i="4"/>
  <c r="BY47" i="4"/>
  <c r="BZ47" i="4"/>
  <c r="CA47" i="4"/>
  <c r="CB47" i="4"/>
  <c r="CC47" i="4"/>
  <c r="CD47" i="4"/>
  <c r="CE47" i="4"/>
  <c r="CF47" i="4"/>
  <c r="CG47" i="4"/>
  <c r="CH47" i="4"/>
  <c r="CI47" i="4"/>
  <c r="CJ47" i="4"/>
  <c r="CK47" i="4"/>
  <c r="CL47" i="4"/>
  <c r="CM47" i="4"/>
  <c r="CN47" i="4"/>
  <c r="CO47" i="4"/>
  <c r="CP47" i="4"/>
  <c r="CQ47" i="4"/>
  <c r="CR47" i="4"/>
  <c r="CS47" i="4"/>
  <c r="CT47" i="4"/>
  <c r="CU47" i="4"/>
  <c r="CV47" i="4"/>
  <c r="CW47" i="4"/>
  <c r="CX47" i="4"/>
  <c r="CY47" i="4"/>
  <c r="CZ47" i="4"/>
  <c r="DA47" i="4"/>
  <c r="DB47" i="4"/>
  <c r="DC47" i="4"/>
  <c r="DD47" i="4"/>
  <c r="DE47" i="4"/>
  <c r="DF47" i="4"/>
  <c r="DG47" i="4"/>
  <c r="DH47" i="4"/>
  <c r="DI47" i="4"/>
  <c r="DJ47" i="4"/>
  <c r="DK47" i="4"/>
  <c r="DL47" i="4"/>
  <c r="DM47" i="4"/>
  <c r="DN47" i="4"/>
  <c r="DO47" i="4"/>
  <c r="DP47" i="4"/>
  <c r="DQ47" i="4"/>
  <c r="DR47" i="4"/>
  <c r="DS47" i="4"/>
  <c r="DT47" i="4"/>
  <c r="DU47" i="4"/>
  <c r="DV47" i="4"/>
  <c r="DW47" i="4"/>
  <c r="DX47" i="4"/>
  <c r="DY47" i="4"/>
  <c r="DZ47" i="4"/>
  <c r="EA47" i="4"/>
  <c r="EB47" i="4"/>
  <c r="EC47" i="4"/>
  <c r="ED47" i="4"/>
  <c r="EE47" i="4"/>
  <c r="EF47" i="4"/>
  <c r="EG47" i="4"/>
  <c r="EH47" i="4"/>
  <c r="EI47" i="4"/>
  <c r="EJ47" i="4"/>
  <c r="EK47" i="4"/>
  <c r="EL47" i="4"/>
  <c r="EM47" i="4"/>
  <c r="EN47" i="4"/>
  <c r="EO47" i="4"/>
  <c r="EP47" i="4"/>
  <c r="EQ47" i="4"/>
  <c r="ER47" i="4"/>
  <c r="ES47" i="4"/>
  <c r="ET47" i="4"/>
  <c r="EU47" i="4"/>
  <c r="EV47" i="4"/>
  <c r="EW47" i="4"/>
  <c r="EX47" i="4"/>
  <c r="EY47" i="4"/>
  <c r="EZ47" i="4"/>
  <c r="FA47" i="4"/>
  <c r="FB47" i="4"/>
  <c r="FC47" i="4"/>
  <c r="FD47" i="4"/>
  <c r="FE47" i="4"/>
  <c r="FF47" i="4"/>
  <c r="FG47" i="4"/>
  <c r="FH47" i="4"/>
  <c r="FI47" i="4"/>
  <c r="FJ47" i="4"/>
  <c r="FK47" i="4"/>
  <c r="FL47" i="4"/>
  <c r="FM47" i="4"/>
  <c r="FN47" i="4"/>
  <c r="FO47" i="4"/>
  <c r="FP47" i="4"/>
  <c r="FQ47" i="4"/>
  <c r="FR47" i="4"/>
  <c r="FS47" i="4"/>
  <c r="FT47" i="4"/>
  <c r="FU47" i="4"/>
  <c r="FV47" i="4"/>
  <c r="FW47" i="4"/>
  <c r="FX47" i="4"/>
  <c r="FY47" i="4"/>
  <c r="FZ47" i="4"/>
  <c r="GA47" i="4"/>
  <c r="GB47" i="4"/>
  <c r="GC47" i="4"/>
  <c r="GD47" i="4"/>
  <c r="GE47" i="4"/>
  <c r="GF47" i="4"/>
  <c r="GG47" i="4"/>
  <c r="GH47" i="4"/>
  <c r="GI47" i="4"/>
  <c r="GJ47" i="4"/>
  <c r="GK47" i="4"/>
  <c r="GL47" i="4"/>
  <c r="GM47" i="4"/>
  <c r="GN47" i="4"/>
  <c r="GO47" i="4"/>
  <c r="GP47" i="4"/>
  <c r="GQ47" i="4"/>
  <c r="GR47" i="4"/>
  <c r="GS47" i="4"/>
  <c r="GT47" i="4"/>
  <c r="GU47" i="4"/>
  <c r="GV47" i="4"/>
  <c r="GW47" i="4"/>
  <c r="GX47" i="4"/>
  <c r="GY47" i="4"/>
  <c r="GZ47" i="4"/>
  <c r="HA47" i="4"/>
  <c r="HB47" i="4"/>
  <c r="HC47" i="4"/>
  <c r="HD47" i="4"/>
  <c r="HE47" i="4"/>
  <c r="HF47" i="4"/>
  <c r="HG47" i="4"/>
  <c r="E48" i="4"/>
  <c r="F48" i="4"/>
  <c r="G48" i="4"/>
  <c r="H48" i="4"/>
  <c r="I48" i="4"/>
  <c r="J48" i="4"/>
  <c r="K48" i="4"/>
  <c r="L48" i="4"/>
  <c r="M48" i="4"/>
  <c r="N48" i="4"/>
  <c r="O48" i="4"/>
  <c r="P48" i="4"/>
  <c r="Q48" i="4"/>
  <c r="R48" i="4"/>
  <c r="S48" i="4"/>
  <c r="T48" i="4"/>
  <c r="U48" i="4"/>
  <c r="V48" i="4"/>
  <c r="W48" i="4"/>
  <c r="X48" i="4"/>
  <c r="Y48" i="4"/>
  <c r="Z48" i="4"/>
  <c r="AA48" i="4"/>
  <c r="AB48" i="4"/>
  <c r="AC48" i="4"/>
  <c r="AD48" i="4"/>
  <c r="AE48" i="4"/>
  <c r="AF48" i="4"/>
  <c r="AG48" i="4"/>
  <c r="AH48" i="4"/>
  <c r="AI48" i="4"/>
  <c r="AJ48" i="4"/>
  <c r="AK48" i="4"/>
  <c r="AL48" i="4"/>
  <c r="AM48" i="4"/>
  <c r="AN48" i="4"/>
  <c r="AO48" i="4"/>
  <c r="AP48" i="4"/>
  <c r="AQ48" i="4"/>
  <c r="AR48" i="4"/>
  <c r="AS48" i="4"/>
  <c r="AT48" i="4"/>
  <c r="AU48" i="4"/>
  <c r="AV48" i="4"/>
  <c r="AW48" i="4"/>
  <c r="AX48" i="4"/>
  <c r="AY48" i="4"/>
  <c r="AZ48" i="4"/>
  <c r="BA48" i="4"/>
  <c r="BB48" i="4"/>
  <c r="BC48" i="4"/>
  <c r="BD48" i="4"/>
  <c r="BE48" i="4"/>
  <c r="BF48" i="4"/>
  <c r="BG48" i="4"/>
  <c r="BH48" i="4"/>
  <c r="BI48" i="4"/>
  <c r="BJ48" i="4"/>
  <c r="BK48" i="4"/>
  <c r="BL48" i="4"/>
  <c r="BM48" i="4"/>
  <c r="BN48" i="4"/>
  <c r="BO48" i="4"/>
  <c r="BP48" i="4"/>
  <c r="BQ48" i="4"/>
  <c r="BR48" i="4"/>
  <c r="BS48" i="4"/>
  <c r="BT48" i="4"/>
  <c r="BU48" i="4"/>
  <c r="BV48" i="4"/>
  <c r="BW48" i="4"/>
  <c r="BX48" i="4"/>
  <c r="BY48" i="4"/>
  <c r="BZ48" i="4"/>
  <c r="CA48" i="4"/>
  <c r="CB48" i="4"/>
  <c r="CC48" i="4"/>
  <c r="CD48" i="4"/>
  <c r="CE48" i="4"/>
  <c r="CF48" i="4"/>
  <c r="CG48" i="4"/>
  <c r="CH48" i="4"/>
  <c r="CI48" i="4"/>
  <c r="CJ48" i="4"/>
  <c r="CK48" i="4"/>
  <c r="CL48" i="4"/>
  <c r="CM48" i="4"/>
  <c r="CN48" i="4"/>
  <c r="CO48" i="4"/>
  <c r="CP48" i="4"/>
  <c r="CQ48" i="4"/>
  <c r="CR48" i="4"/>
  <c r="CS48" i="4"/>
  <c r="CT48" i="4"/>
  <c r="CU48" i="4"/>
  <c r="CV48" i="4"/>
  <c r="CW48" i="4"/>
  <c r="CX48" i="4"/>
  <c r="CY48" i="4"/>
  <c r="CZ48" i="4"/>
  <c r="DA48" i="4"/>
  <c r="DB48" i="4"/>
  <c r="DC48" i="4"/>
  <c r="DD48" i="4"/>
  <c r="DE48" i="4"/>
  <c r="DF48" i="4"/>
  <c r="DG48" i="4"/>
  <c r="DH48" i="4"/>
  <c r="DI48" i="4"/>
  <c r="DJ48" i="4"/>
  <c r="DK48" i="4"/>
  <c r="DL48" i="4"/>
  <c r="DM48" i="4"/>
  <c r="DN48" i="4"/>
  <c r="DO48" i="4"/>
  <c r="DP48" i="4"/>
  <c r="DQ48" i="4"/>
  <c r="DR48" i="4"/>
  <c r="DS48" i="4"/>
  <c r="DT48" i="4"/>
  <c r="DU48" i="4"/>
  <c r="DV48" i="4"/>
  <c r="DW48" i="4"/>
  <c r="DX48" i="4"/>
  <c r="DY48" i="4"/>
  <c r="DZ48" i="4"/>
  <c r="EA48" i="4"/>
  <c r="EB48" i="4"/>
  <c r="EC48" i="4"/>
  <c r="ED48" i="4"/>
  <c r="EE48" i="4"/>
  <c r="EF48" i="4"/>
  <c r="EG48" i="4"/>
  <c r="EH48" i="4"/>
  <c r="EI48" i="4"/>
  <c r="EJ48" i="4"/>
  <c r="EK48" i="4"/>
  <c r="EL48" i="4"/>
  <c r="EM48" i="4"/>
  <c r="EN48" i="4"/>
  <c r="EO48" i="4"/>
  <c r="EP48" i="4"/>
  <c r="EQ48" i="4"/>
  <c r="ER48" i="4"/>
  <c r="ES48" i="4"/>
  <c r="ET48" i="4"/>
  <c r="EU48" i="4"/>
  <c r="EV48" i="4"/>
  <c r="EW48" i="4"/>
  <c r="EX48" i="4"/>
  <c r="EY48" i="4"/>
  <c r="EZ48" i="4"/>
  <c r="FA48" i="4"/>
  <c r="FB48" i="4"/>
  <c r="FC48" i="4"/>
  <c r="FD48" i="4"/>
  <c r="FE48" i="4"/>
  <c r="FF48" i="4"/>
  <c r="FG48" i="4"/>
  <c r="FH48" i="4"/>
  <c r="FI48" i="4"/>
  <c r="FJ48" i="4"/>
  <c r="FK48" i="4"/>
  <c r="FL48" i="4"/>
  <c r="FM48" i="4"/>
  <c r="FN48" i="4"/>
  <c r="FO48" i="4"/>
  <c r="FP48" i="4"/>
  <c r="FQ48" i="4"/>
  <c r="FR48" i="4"/>
  <c r="FS48" i="4"/>
  <c r="FT48" i="4"/>
  <c r="FU48" i="4"/>
  <c r="FV48" i="4"/>
  <c r="FW48" i="4"/>
  <c r="FX48" i="4"/>
  <c r="FY48" i="4"/>
  <c r="FZ48" i="4"/>
  <c r="GA48" i="4"/>
  <c r="GB48" i="4"/>
  <c r="GC48" i="4"/>
  <c r="GD48" i="4"/>
  <c r="GE48" i="4"/>
  <c r="GF48" i="4"/>
  <c r="GG48" i="4"/>
  <c r="GH48" i="4"/>
  <c r="GI48" i="4"/>
  <c r="GJ48" i="4"/>
  <c r="GK48" i="4"/>
  <c r="GL48" i="4"/>
  <c r="GM48" i="4"/>
  <c r="GN48" i="4"/>
  <c r="GO48" i="4"/>
  <c r="GP48" i="4"/>
  <c r="GQ48" i="4"/>
  <c r="GR48" i="4"/>
  <c r="GS48" i="4"/>
  <c r="GT48" i="4"/>
  <c r="GU48" i="4"/>
  <c r="GV48" i="4"/>
  <c r="GW48" i="4"/>
  <c r="GX48" i="4"/>
  <c r="GY48" i="4"/>
  <c r="GZ48" i="4"/>
  <c r="HA48" i="4"/>
  <c r="HB48" i="4"/>
  <c r="HC48" i="4"/>
  <c r="HD48" i="4"/>
  <c r="HE48" i="4"/>
  <c r="HF48" i="4"/>
  <c r="HG48" i="4"/>
  <c r="E49" i="4"/>
  <c r="F49" i="4"/>
  <c r="G49" i="4"/>
  <c r="H49" i="4"/>
  <c r="I49" i="4"/>
  <c r="J49" i="4"/>
  <c r="K49" i="4"/>
  <c r="L49" i="4"/>
  <c r="M49" i="4"/>
  <c r="N49" i="4"/>
  <c r="O49" i="4"/>
  <c r="P49" i="4"/>
  <c r="Q49" i="4"/>
  <c r="R49" i="4"/>
  <c r="S49" i="4"/>
  <c r="T49" i="4"/>
  <c r="U49" i="4"/>
  <c r="V49" i="4"/>
  <c r="W49" i="4"/>
  <c r="X49" i="4"/>
  <c r="Y49" i="4"/>
  <c r="Z49" i="4"/>
  <c r="AA49" i="4"/>
  <c r="AB49" i="4"/>
  <c r="AC49" i="4"/>
  <c r="AD49" i="4"/>
  <c r="AE49" i="4"/>
  <c r="AF49" i="4"/>
  <c r="AG49" i="4"/>
  <c r="AH49" i="4"/>
  <c r="AI49" i="4"/>
  <c r="AJ49" i="4"/>
  <c r="AK49" i="4"/>
  <c r="AL49" i="4"/>
  <c r="AM49" i="4"/>
  <c r="AN49" i="4"/>
  <c r="AO49" i="4"/>
  <c r="AP49" i="4"/>
  <c r="AQ49" i="4"/>
  <c r="AR49" i="4"/>
  <c r="AS49" i="4"/>
  <c r="AT49" i="4"/>
  <c r="AU49" i="4"/>
  <c r="AV49" i="4"/>
  <c r="AW49" i="4"/>
  <c r="AX49" i="4"/>
  <c r="AY49" i="4"/>
  <c r="AZ49" i="4"/>
  <c r="BA49" i="4"/>
  <c r="BB49" i="4"/>
  <c r="BC49" i="4"/>
  <c r="BD49" i="4"/>
  <c r="BE49" i="4"/>
  <c r="BF49" i="4"/>
  <c r="BG49" i="4"/>
  <c r="BH49" i="4"/>
  <c r="BI49" i="4"/>
  <c r="BJ49" i="4"/>
  <c r="BK49" i="4"/>
  <c r="BL49" i="4"/>
  <c r="BM49" i="4"/>
  <c r="BN49" i="4"/>
  <c r="BO49" i="4"/>
  <c r="BP49" i="4"/>
  <c r="BQ49" i="4"/>
  <c r="BR49" i="4"/>
  <c r="BS49" i="4"/>
  <c r="BT49" i="4"/>
  <c r="BU49" i="4"/>
  <c r="BV49" i="4"/>
  <c r="BW49" i="4"/>
  <c r="BX49" i="4"/>
  <c r="BY49" i="4"/>
  <c r="BZ49" i="4"/>
  <c r="CA49" i="4"/>
  <c r="CB49" i="4"/>
  <c r="CC49" i="4"/>
  <c r="CD49" i="4"/>
  <c r="CE49" i="4"/>
  <c r="CF49" i="4"/>
  <c r="CG49" i="4"/>
  <c r="CH49" i="4"/>
  <c r="CI49" i="4"/>
  <c r="CJ49" i="4"/>
  <c r="CK49" i="4"/>
  <c r="CL49" i="4"/>
  <c r="CM49" i="4"/>
  <c r="CN49" i="4"/>
  <c r="CO49" i="4"/>
  <c r="CP49" i="4"/>
  <c r="CQ49" i="4"/>
  <c r="CR49" i="4"/>
  <c r="CS49" i="4"/>
  <c r="CT49" i="4"/>
  <c r="CU49" i="4"/>
  <c r="CV49" i="4"/>
  <c r="CW49" i="4"/>
  <c r="CX49" i="4"/>
  <c r="CY49" i="4"/>
  <c r="CZ49" i="4"/>
  <c r="DA49" i="4"/>
  <c r="DB49" i="4"/>
  <c r="DC49" i="4"/>
  <c r="DD49" i="4"/>
  <c r="DE49" i="4"/>
  <c r="DF49" i="4"/>
  <c r="DG49" i="4"/>
  <c r="DH49" i="4"/>
  <c r="DI49" i="4"/>
  <c r="DJ49" i="4"/>
  <c r="DK49" i="4"/>
  <c r="DL49" i="4"/>
  <c r="DM49" i="4"/>
  <c r="DN49" i="4"/>
  <c r="DO49" i="4"/>
  <c r="DP49" i="4"/>
  <c r="DQ49" i="4"/>
  <c r="DR49" i="4"/>
  <c r="DS49" i="4"/>
  <c r="DT49" i="4"/>
  <c r="DU49" i="4"/>
  <c r="DV49" i="4"/>
  <c r="DW49" i="4"/>
  <c r="DX49" i="4"/>
  <c r="DY49" i="4"/>
  <c r="DZ49" i="4"/>
  <c r="EA49" i="4"/>
  <c r="EB49" i="4"/>
  <c r="EC49" i="4"/>
  <c r="ED49" i="4"/>
  <c r="EE49" i="4"/>
  <c r="EF49" i="4"/>
  <c r="EG49" i="4"/>
  <c r="EH49" i="4"/>
  <c r="EI49" i="4"/>
  <c r="EJ49" i="4"/>
  <c r="EK49" i="4"/>
  <c r="EL49" i="4"/>
  <c r="EM49" i="4"/>
  <c r="EN49" i="4"/>
  <c r="EO49" i="4"/>
  <c r="EP49" i="4"/>
  <c r="EQ49" i="4"/>
  <c r="ER49" i="4"/>
  <c r="ES49" i="4"/>
  <c r="ET49" i="4"/>
  <c r="EU49" i="4"/>
  <c r="EV49" i="4"/>
  <c r="EW49" i="4"/>
  <c r="EX49" i="4"/>
  <c r="EY49" i="4"/>
  <c r="EZ49" i="4"/>
  <c r="FA49" i="4"/>
  <c r="FB49" i="4"/>
  <c r="FC49" i="4"/>
  <c r="FD49" i="4"/>
  <c r="FE49" i="4"/>
  <c r="FF49" i="4"/>
  <c r="FG49" i="4"/>
  <c r="FH49" i="4"/>
  <c r="FI49" i="4"/>
  <c r="FJ49" i="4"/>
  <c r="FK49" i="4"/>
  <c r="FL49" i="4"/>
  <c r="FM49" i="4"/>
  <c r="FN49" i="4"/>
  <c r="FO49" i="4"/>
  <c r="FP49" i="4"/>
  <c r="FQ49" i="4"/>
  <c r="FR49" i="4"/>
  <c r="FS49" i="4"/>
  <c r="FT49" i="4"/>
  <c r="FU49" i="4"/>
  <c r="FV49" i="4"/>
  <c r="FW49" i="4"/>
  <c r="FX49" i="4"/>
  <c r="FY49" i="4"/>
  <c r="FZ49" i="4"/>
  <c r="GA49" i="4"/>
  <c r="GB49" i="4"/>
  <c r="GC49" i="4"/>
  <c r="GD49" i="4"/>
  <c r="GE49" i="4"/>
  <c r="GF49" i="4"/>
  <c r="GG49" i="4"/>
  <c r="GH49" i="4"/>
  <c r="GI49" i="4"/>
  <c r="GJ49" i="4"/>
  <c r="GK49" i="4"/>
  <c r="GL49" i="4"/>
  <c r="GM49" i="4"/>
  <c r="GN49" i="4"/>
  <c r="GO49" i="4"/>
  <c r="GP49" i="4"/>
  <c r="GQ49" i="4"/>
  <c r="GR49" i="4"/>
  <c r="GS49" i="4"/>
  <c r="GT49" i="4"/>
  <c r="GU49" i="4"/>
  <c r="GV49" i="4"/>
  <c r="GW49" i="4"/>
  <c r="GX49" i="4"/>
  <c r="GY49" i="4"/>
  <c r="GZ49" i="4"/>
  <c r="HA49" i="4"/>
  <c r="HB49" i="4"/>
  <c r="HC49" i="4"/>
  <c r="HD49" i="4"/>
  <c r="HE49" i="4"/>
  <c r="HF49" i="4"/>
  <c r="HG49" i="4"/>
  <c r="D48" i="4"/>
  <c r="D49" i="4"/>
  <c r="D47" i="4"/>
  <c r="A78" i="15" l="1"/>
  <c r="A49" i="17" l="1"/>
  <c r="B49" i="17" s="1"/>
  <c r="Q49" i="17" l="1"/>
  <c r="M49" i="17"/>
  <c r="I49" i="17"/>
  <c r="E49" i="17"/>
  <c r="A52" i="17"/>
  <c r="A56" i="17" s="1"/>
  <c r="L49" i="17"/>
  <c r="D49" i="17"/>
  <c r="S49" i="17"/>
  <c r="O49" i="17"/>
  <c r="K49" i="17"/>
  <c r="G49" i="17"/>
  <c r="C49" i="17"/>
  <c r="P49" i="17"/>
  <c r="H49" i="17"/>
  <c r="R49" i="17"/>
  <c r="N49" i="17"/>
  <c r="J49" i="17"/>
  <c r="F49" i="17"/>
  <c r="E56" i="17" l="1"/>
  <c r="I56" i="17"/>
  <c r="G56" i="17"/>
  <c r="D56" i="17"/>
  <c r="H56" i="17"/>
  <c r="A57" i="17"/>
  <c r="B30" i="18" s="1"/>
  <c r="F56" i="17"/>
  <c r="B56" i="17"/>
  <c r="C56" i="17"/>
  <c r="C52" i="17"/>
  <c r="B52" i="17"/>
  <c r="C12" i="7" l="1"/>
  <c r="C14" i="7"/>
  <c r="C16" i="7"/>
  <c r="B1" i="15" l="1"/>
  <c r="G5" i="15"/>
  <c r="G4" i="15"/>
  <c r="J6" i="15" l="1"/>
  <c r="E5" i="15"/>
  <c r="C4" i="15"/>
  <c r="E4" i="15"/>
  <c r="D4" i="15"/>
  <c r="C5" i="15"/>
  <c r="D5" i="15"/>
  <c r="M56" i="15"/>
  <c r="D71" i="15"/>
  <c r="B72" i="15"/>
  <c r="F72" i="15"/>
  <c r="F70" i="15"/>
  <c r="C71" i="15"/>
  <c r="E72" i="15"/>
  <c r="E71" i="15"/>
  <c r="C72" i="15"/>
  <c r="G72" i="15"/>
  <c r="C70" i="15"/>
  <c r="G70" i="15"/>
  <c r="B71" i="15"/>
  <c r="F71" i="15"/>
  <c r="D72" i="15"/>
  <c r="D70" i="15"/>
  <c r="B70" i="15"/>
  <c r="G71" i="15"/>
  <c r="E70" i="15"/>
  <c r="B41" i="15"/>
  <c r="B13" i="15"/>
  <c r="G22" i="15" l="1"/>
  <c r="F47" i="15"/>
  <c r="D47" i="15"/>
  <c r="I47" i="15"/>
  <c r="G47" i="15"/>
  <c r="E47" i="15"/>
  <c r="H47" i="15"/>
  <c r="B42" i="15"/>
  <c r="D44" i="15"/>
  <c r="H44" i="15"/>
  <c r="F45" i="15"/>
  <c r="D46" i="15"/>
  <c r="H46" i="15"/>
  <c r="D48" i="15"/>
  <c r="H48" i="15"/>
  <c r="F49" i="15"/>
  <c r="D50" i="15"/>
  <c r="H50" i="15"/>
  <c r="F51" i="15"/>
  <c r="D52" i="15"/>
  <c r="H52" i="15"/>
  <c r="F53" i="15"/>
  <c r="F55" i="15"/>
  <c r="D56" i="15"/>
  <c r="H56" i="15"/>
  <c r="F58" i="15"/>
  <c r="D59" i="15"/>
  <c r="H59" i="15"/>
  <c r="G57" i="15"/>
  <c r="G44" i="15"/>
  <c r="G46" i="15"/>
  <c r="G48" i="15"/>
  <c r="G50" i="15"/>
  <c r="G52" i="15"/>
  <c r="G56" i="15"/>
  <c r="G59" i="15"/>
  <c r="E44" i="15"/>
  <c r="I44" i="15"/>
  <c r="G45" i="15"/>
  <c r="E46" i="15"/>
  <c r="I46" i="15"/>
  <c r="E48" i="15"/>
  <c r="I48" i="15"/>
  <c r="G49" i="15"/>
  <c r="E50" i="15"/>
  <c r="I50" i="15"/>
  <c r="G51" i="15"/>
  <c r="E52" i="15"/>
  <c r="I52" i="15"/>
  <c r="G53" i="15"/>
  <c r="G55" i="15"/>
  <c r="E56" i="15"/>
  <c r="I56" i="15"/>
  <c r="G58" i="15"/>
  <c r="E59" i="15"/>
  <c r="I59" i="15"/>
  <c r="H57" i="15"/>
  <c r="I45" i="15"/>
  <c r="I49" i="15"/>
  <c r="I51" i="15"/>
  <c r="I53" i="15"/>
  <c r="I55" i="15"/>
  <c r="I58" i="15"/>
  <c r="D57" i="15"/>
  <c r="F44" i="15"/>
  <c r="D45" i="15"/>
  <c r="H45" i="15"/>
  <c r="F46" i="15"/>
  <c r="F48" i="15"/>
  <c r="D49" i="15"/>
  <c r="H49" i="15"/>
  <c r="F50" i="15"/>
  <c r="D51" i="15"/>
  <c r="H51" i="15"/>
  <c r="F52" i="15"/>
  <c r="D53" i="15"/>
  <c r="H53" i="15"/>
  <c r="D55" i="15"/>
  <c r="H55" i="15"/>
  <c r="F56" i="15"/>
  <c r="D58" i="15"/>
  <c r="H58" i="15"/>
  <c r="F59" i="15"/>
  <c r="E57" i="15"/>
  <c r="I57" i="15"/>
  <c r="E45" i="15"/>
  <c r="E49" i="15"/>
  <c r="E51" i="15"/>
  <c r="E53" i="15"/>
  <c r="E55" i="15"/>
  <c r="E58" i="15"/>
  <c r="F57" i="15"/>
  <c r="B73" i="15"/>
  <c r="D73" i="15"/>
  <c r="C73" i="15"/>
  <c r="F73" i="15"/>
  <c r="E73" i="15"/>
  <c r="G73" i="15"/>
  <c r="B14" i="15"/>
  <c r="G32" i="15" l="1"/>
  <c r="D33" i="15"/>
  <c r="D35" i="15" s="1"/>
  <c r="F33" i="15"/>
  <c r="F35" i="15" s="1"/>
  <c r="E33" i="15"/>
  <c r="E35" i="15" s="1"/>
  <c r="G25" i="15"/>
  <c r="G30" i="15"/>
  <c r="G18" i="15"/>
  <c r="G16" i="15"/>
  <c r="G23" i="15"/>
  <c r="G29" i="15"/>
  <c r="G17" i="15"/>
  <c r="G31" i="15"/>
  <c r="G27" i="15"/>
  <c r="G28" i="15"/>
  <c r="G20" i="15"/>
  <c r="G24" i="15"/>
  <c r="G21" i="15"/>
  <c r="I60" i="15"/>
  <c r="I62" i="15" s="1"/>
  <c r="H60" i="15"/>
  <c r="H62" i="15" s="1"/>
  <c r="F60" i="15"/>
  <c r="F62" i="15" s="1"/>
  <c r="E60" i="15"/>
  <c r="E62" i="15" s="1"/>
  <c r="G60" i="15"/>
  <c r="G62" i="15" s="1"/>
  <c r="D60" i="15"/>
  <c r="D62" i="15" s="1"/>
  <c r="G33" i="15" l="1"/>
  <c r="H20" i="15"/>
  <c r="H23" i="15"/>
  <c r="H28" i="15"/>
  <c r="H31" i="15"/>
  <c r="H22" i="15"/>
  <c r="H32" i="15"/>
  <c r="H25" i="15"/>
  <c r="H30" i="15"/>
  <c r="H24" i="15"/>
  <c r="H26" i="15"/>
  <c r="H17" i="15"/>
  <c r="H19" i="15"/>
  <c r="H21" i="15"/>
  <c r="H27" i="15"/>
  <c r="H29" i="15"/>
  <c r="H18" i="15"/>
  <c r="H16" i="15"/>
  <c r="K46" i="15"/>
  <c r="K50" i="15"/>
  <c r="K57" i="15"/>
  <c r="K52" i="15"/>
  <c r="K47" i="15"/>
  <c r="K59" i="15"/>
  <c r="K48" i="15"/>
  <c r="K44" i="15"/>
  <c r="J60" i="15"/>
  <c r="K45" i="15"/>
  <c r="K51" i="15"/>
  <c r="K54" i="15"/>
  <c r="K53" i="15"/>
  <c r="K58" i="15"/>
  <c r="K49" i="15"/>
  <c r="K55" i="15"/>
  <c r="K56" i="15"/>
  <c r="K4" i="15"/>
  <c r="C63" i="15" l="1"/>
  <c r="G63" i="15" s="1"/>
  <c r="C38" i="15"/>
  <c r="F38" i="15" s="1"/>
  <c r="B77" i="15"/>
  <c r="B76" i="15" s="1"/>
  <c r="E77" i="15" s="1"/>
  <c r="C36" i="15"/>
  <c r="D36" i="15" s="1"/>
  <c r="C37" i="15"/>
  <c r="D37" i="15" s="1"/>
  <c r="C64" i="15"/>
  <c r="G64" i="15" s="1"/>
  <c r="C65" i="15"/>
  <c r="D65" i="15" s="1"/>
  <c r="D9" i="15"/>
  <c r="D63" i="15"/>
  <c r="D8" i="15"/>
  <c r="K5" i="15"/>
  <c r="J5" i="15"/>
  <c r="J7" i="15"/>
  <c r="H5" i="15" s="1"/>
  <c r="J4" i="15"/>
  <c r="C9" i="15"/>
  <c r="C8" i="15"/>
  <c r="B63" i="15" l="1"/>
  <c r="F63" i="15"/>
  <c r="A63" i="15"/>
  <c r="I63" i="15"/>
  <c r="E63" i="15"/>
  <c r="H63" i="15"/>
  <c r="E78" i="15"/>
  <c r="C78" i="15"/>
  <c r="C77" i="15" s="1"/>
  <c r="A38" i="15"/>
  <c r="E36" i="15"/>
  <c r="F36" i="15"/>
  <c r="B36" i="15"/>
  <c r="A36" i="15"/>
  <c r="F37" i="15"/>
  <c r="A37" i="15"/>
  <c r="D38" i="15"/>
  <c r="B37" i="15"/>
  <c r="E37" i="15"/>
  <c r="B38" i="15"/>
  <c r="E38" i="15"/>
  <c r="F64" i="15"/>
  <c r="E64" i="15"/>
  <c r="B64" i="15"/>
  <c r="A64" i="15"/>
  <c r="D64" i="15"/>
  <c r="I65" i="15"/>
  <c r="I64" i="15"/>
  <c r="B65" i="15"/>
  <c r="H65" i="15"/>
  <c r="G65" i="15"/>
  <c r="F65" i="15"/>
  <c r="A65" i="15"/>
  <c r="E65" i="15"/>
  <c r="H64" i="15"/>
  <c r="I5" i="15"/>
  <c r="J8" i="15"/>
  <c r="I3" i="15"/>
  <c r="H3" i="15"/>
  <c r="I4" i="15"/>
  <c r="H4" i="15"/>
</calcChain>
</file>

<file path=xl/sharedStrings.xml><?xml version="1.0" encoding="utf-8"?>
<sst xmlns="http://schemas.openxmlformats.org/spreadsheetml/2006/main" count="2608" uniqueCount="481">
  <si>
    <t>BIVEN</t>
  </si>
  <si>
    <t>BOL</t>
  </si>
  <si>
    <t>DRUP</t>
  </si>
  <si>
    <t>GOST</t>
  </si>
  <si>
    <t>HOT</t>
  </si>
  <si>
    <t>JAVUP</t>
  </si>
  <si>
    <t>KUL</t>
  </si>
  <si>
    <t>MUZKNJ</t>
  </si>
  <si>
    <t>OSZDR</t>
  </si>
  <si>
    <t>OTSTTR</t>
  </si>
  <si>
    <t>RAZIS</t>
  </si>
  <si>
    <t>SOLE</t>
  </si>
  <si>
    <t>SPORT</t>
  </si>
  <si>
    <t>TRGO</t>
  </si>
  <si>
    <t>Obdobje_izgradnje</t>
  </si>
  <si>
    <t>Ajdovščina</t>
  </si>
  <si>
    <t>Apače</t>
  </si>
  <si>
    <t>Beltinci</t>
  </si>
  <si>
    <t>Benedikt</t>
  </si>
  <si>
    <t>Bistrica ob Sotli</t>
  </si>
  <si>
    <t>Bled</t>
  </si>
  <si>
    <t>Bloke</t>
  </si>
  <si>
    <t>Bohinj</t>
  </si>
  <si>
    <t>Borovnica</t>
  </si>
  <si>
    <t>Bovec</t>
  </si>
  <si>
    <t>Braslovče</t>
  </si>
  <si>
    <t>Brda</t>
  </si>
  <si>
    <t>Brezovica</t>
  </si>
  <si>
    <t>BreŽice</t>
  </si>
  <si>
    <t>Cankova</t>
  </si>
  <si>
    <t>Celje</t>
  </si>
  <si>
    <t>Cerklje na Gorenjskem</t>
  </si>
  <si>
    <t>Cerknica</t>
  </si>
  <si>
    <t>Cerkno</t>
  </si>
  <si>
    <t>Cerkvenjak</t>
  </si>
  <si>
    <t>Cirkulane</t>
  </si>
  <si>
    <t>Črenšovci</t>
  </si>
  <si>
    <t>Črna na Koroškem</t>
  </si>
  <si>
    <t>Črnomelj</t>
  </si>
  <si>
    <t>Destrnik</t>
  </si>
  <si>
    <t>Divača</t>
  </si>
  <si>
    <t>Dobje</t>
  </si>
  <si>
    <t>Dobrepolje</t>
  </si>
  <si>
    <t>Dobrna</t>
  </si>
  <si>
    <t>Dol pri Ljubljani</t>
  </si>
  <si>
    <t>Dolenjske Toplice</t>
  </si>
  <si>
    <t>DomŽale</t>
  </si>
  <si>
    <t>Dornava</t>
  </si>
  <si>
    <t>Dravograd</t>
  </si>
  <si>
    <t>Duplek</t>
  </si>
  <si>
    <t>Gorišnica</t>
  </si>
  <si>
    <t>Gorje</t>
  </si>
  <si>
    <t>Gornja Radgona</t>
  </si>
  <si>
    <t>Gornji Grad</t>
  </si>
  <si>
    <t>Gornji Petrovci</t>
  </si>
  <si>
    <t>Grad</t>
  </si>
  <si>
    <t>Grosuplje</t>
  </si>
  <si>
    <t>Hajdina</t>
  </si>
  <si>
    <t>Horjul</t>
  </si>
  <si>
    <t>Hrastnik</t>
  </si>
  <si>
    <t>Idrija</t>
  </si>
  <si>
    <t>Ig</t>
  </si>
  <si>
    <t>Ilirska Bistrica</t>
  </si>
  <si>
    <t>Ivančna Gorica</t>
  </si>
  <si>
    <t>Jesenice</t>
  </si>
  <si>
    <t>Jezersko</t>
  </si>
  <si>
    <t>Juršinci</t>
  </si>
  <si>
    <t>Kamnik</t>
  </si>
  <si>
    <t>Kanal</t>
  </si>
  <si>
    <t>Kidričevo</t>
  </si>
  <si>
    <t>Kobarid</t>
  </si>
  <si>
    <t>Kobilje</t>
  </si>
  <si>
    <t>Kočevje</t>
  </si>
  <si>
    <t>Komen</t>
  </si>
  <si>
    <t>Komenda</t>
  </si>
  <si>
    <t>Kostanjevica na Krki</t>
  </si>
  <si>
    <t>Kostel</t>
  </si>
  <si>
    <t>Kozje</t>
  </si>
  <si>
    <t>Kranj</t>
  </si>
  <si>
    <t>Kranjska Gora</t>
  </si>
  <si>
    <t>KriŽevci</t>
  </si>
  <si>
    <t>Krško</t>
  </si>
  <si>
    <t>Kungota</t>
  </si>
  <si>
    <t>Kuzma</t>
  </si>
  <si>
    <t>Laško</t>
  </si>
  <si>
    <t>Lenart</t>
  </si>
  <si>
    <t>Litija</t>
  </si>
  <si>
    <t>Ljubljana</t>
  </si>
  <si>
    <t>Ljubno</t>
  </si>
  <si>
    <t>Ljutomer</t>
  </si>
  <si>
    <t>Logatec</t>
  </si>
  <si>
    <t>Loška dolina</t>
  </si>
  <si>
    <t>Loški Potok</t>
  </si>
  <si>
    <t>Lovrenc na Pohorju</t>
  </si>
  <si>
    <t>Luče</t>
  </si>
  <si>
    <t>Lukovica</t>
  </si>
  <si>
    <t>Majšperk</t>
  </si>
  <si>
    <t>Makole</t>
  </si>
  <si>
    <t>Maribor</t>
  </si>
  <si>
    <t>Markovci</t>
  </si>
  <si>
    <t>Medvode</t>
  </si>
  <si>
    <t>Mengeš</t>
  </si>
  <si>
    <t>Metlika</t>
  </si>
  <si>
    <t>MeŽica</t>
  </si>
  <si>
    <t>Miklavž na Dravskem polju</t>
  </si>
  <si>
    <t>Mirna</t>
  </si>
  <si>
    <t>Mirna Peč</t>
  </si>
  <si>
    <t>Mislinja</t>
  </si>
  <si>
    <t>Moravče</t>
  </si>
  <si>
    <t>Moravske Toplice</t>
  </si>
  <si>
    <t>Mozirje</t>
  </si>
  <si>
    <t>Murska Sobota</t>
  </si>
  <si>
    <t>Muta</t>
  </si>
  <si>
    <t>Naklo</t>
  </si>
  <si>
    <t>Nazarje</t>
  </si>
  <si>
    <t>Nova Gorica</t>
  </si>
  <si>
    <t>Novo mesto</t>
  </si>
  <si>
    <t>Odranci</t>
  </si>
  <si>
    <t>Oplotnica</t>
  </si>
  <si>
    <t>OrmoŽ</t>
  </si>
  <si>
    <t>Osilnica</t>
  </si>
  <si>
    <t>Pesnica</t>
  </si>
  <si>
    <t>Pivka</t>
  </si>
  <si>
    <t>Podčetrtek</t>
  </si>
  <si>
    <t>Podlehnik</t>
  </si>
  <si>
    <t>Podvelka</t>
  </si>
  <si>
    <t>Poljčane</t>
  </si>
  <si>
    <t>Polzela</t>
  </si>
  <si>
    <t>Postojna</t>
  </si>
  <si>
    <t>Prebold</t>
  </si>
  <si>
    <t>Preddvor</t>
  </si>
  <si>
    <t>Prevalje</t>
  </si>
  <si>
    <t>Ptuj</t>
  </si>
  <si>
    <t>Puconci</t>
  </si>
  <si>
    <t>Radeče</t>
  </si>
  <si>
    <t>Radenci</t>
  </si>
  <si>
    <t>Radlje ob Dravi</t>
  </si>
  <si>
    <t>Radovljica</t>
  </si>
  <si>
    <t>Ravne na Koroškem</t>
  </si>
  <si>
    <t>Razkrižje</t>
  </si>
  <si>
    <t>Rečica ob Savinji</t>
  </si>
  <si>
    <t>Ribnica</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</si>
  <si>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</si>
  <si>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</si>
  <si>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</si>
  <si>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</si>
  <si>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</si>
  <si>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</si>
  <si>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</si>
  <si>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</si>
  <si>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</si>
  <si>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</si>
  <si>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</si>
  <si>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</si>
  <si>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</si>
  <si>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</si>
  <si>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</si>
  <si>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</si>
  <si>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</si>
  <si>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Slovenskih goricah</t>
  </si>
  <si>
    <t>Sveti Jurij ob Ščavnici</t>
  </si>
  <si>
    <t>Sveti Jurij v Slovenskih goricah</t>
  </si>
  <si>
    <t>Sveti Tomaž</t>
  </si>
  <si>
    <t>Šalovci</t>
  </si>
  <si>
    <t>Šenčur</t>
  </si>
  <si>
    <t>Šentilj</t>
  </si>
  <si>
    <t>Šentjernej</t>
  </si>
  <si>
    <t>Šentjur</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</si>
  <si>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</si>
  <si>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</si>
  <si>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</si>
  <si>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</si>
  <si>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</si>
  <si>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</si>
  <si>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</si>
  <si>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</si>
  <si>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</si>
  <si>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</si>
  <si>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</si>
  <si>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</si>
  <si>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</si>
  <si>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</si>
  <si>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</si>
  <si>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</si>
  <si>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</si>
  <si>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</si>
  <si>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</si>
  <si>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</si>
  <si>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</si>
  <si>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</si>
  <si>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Videm</t>
  </si>
  <si>
    <t>Vipava</t>
  </si>
  <si>
    <t>Vitanje</t>
  </si>
  <si>
    <t>Vodice</t>
  </si>
  <si>
    <t>Vojnik</t>
  </si>
  <si>
    <t>Vransko</t>
  </si>
  <si>
    <t>Vrhnika</t>
  </si>
  <si>
    <t>Vuzenica</t>
  </si>
  <si>
    <t>Zagorje ob Savi</t>
  </si>
  <si>
    <t>Zavrč</t>
  </si>
  <si>
    <t>Zreče</t>
  </si>
  <si>
    <t>Žalec</t>
  </si>
  <si>
    <t>Železniki</t>
  </si>
  <si>
    <t>Žetale</t>
  </si>
  <si>
    <t>Žiri</t>
  </si>
  <si>
    <t>Žirovnica</t>
  </si>
  <si>
    <t>koda</t>
  </si>
  <si>
    <t>od 2009</t>
  </si>
  <si>
    <t>2003 - 2008</t>
  </si>
  <si>
    <t>1981 - 2002</t>
  </si>
  <si>
    <t>1971 - 1980</t>
  </si>
  <si>
    <t>1946 - 1970</t>
  </si>
  <si>
    <t>pred 1945</t>
  </si>
  <si>
    <t>Obdobje gradnje</t>
  </si>
  <si>
    <t>Trgovske stavbe</t>
  </si>
  <si>
    <t>Stavbe za šport</t>
  </si>
  <si>
    <t>Stavbe za izobraževanje</t>
  </si>
  <si>
    <t>Stavbe za znanstvenoraziskovalno delo</t>
  </si>
  <si>
    <t>Stavbe za ostale storitvene dejavnosti</t>
  </si>
  <si>
    <t>Stavbe za zdravstveno oskrbo (vse razen bolnic)</t>
  </si>
  <si>
    <t>Muzeji in knjižnice</t>
  </si>
  <si>
    <t>Stavbe za kulturo in razvedrilo</t>
  </si>
  <si>
    <t>Stavbe javne uprave</t>
  </si>
  <si>
    <t>Gostinske stavbe</t>
  </si>
  <si>
    <t>Druge upravne stavbe</t>
  </si>
  <si>
    <t>Stanovanjske stavbe za posebne družbene skupine</t>
  </si>
  <si>
    <t>tri- in večstanovanjske stavbe</t>
  </si>
  <si>
    <t>eno- in dvostanovanjske stavbe</t>
  </si>
  <si>
    <t>Klasifikacija stavb</t>
  </si>
  <si>
    <t>EDS</t>
  </si>
  <si>
    <t>VSS</t>
  </si>
  <si>
    <t>Ankaran/Ancarano</t>
  </si>
  <si>
    <t>Dobrova - Polhov Gradec</t>
  </si>
  <si>
    <t>Dobrovnik/Dobronak</t>
  </si>
  <si>
    <t>Gorenja vas - Poljane</t>
  </si>
  <si>
    <t>Hodoš/Hodos</t>
  </si>
  <si>
    <t>Hoče - Slivnica</t>
  </si>
  <si>
    <t>Hrpelje - Kozina</t>
  </si>
  <si>
    <t>Izola/Isola</t>
  </si>
  <si>
    <t>Koper/Capodistria</t>
  </si>
  <si>
    <t>Lendava/Lendva</t>
  </si>
  <si>
    <t>Log - Dragomer</t>
  </si>
  <si>
    <t>Miren - Kostanjevica</t>
  </si>
  <si>
    <t>Mokronog - Trebelno</t>
  </si>
  <si>
    <t>Piran/Pirano</t>
  </si>
  <si>
    <t>Rače - Fram</t>
  </si>
  <si>
    <t>Renče - Vogrsko</t>
  </si>
  <si>
    <t>Ribnica na  Pohorju</t>
  </si>
  <si>
    <t>Šempeter - Vrtojba</t>
  </si>
  <si>
    <t>EN</t>
  </si>
  <si>
    <t>EU</t>
  </si>
  <si>
    <t>ZEU</t>
  </si>
  <si>
    <t>Stanje energetske učinkovitosti stavbe</t>
  </si>
  <si>
    <t>energetsko neučinkovita stavba</t>
  </si>
  <si>
    <t>energetsko učinkovita stavba</t>
  </si>
  <si>
    <t>energetsko zelo učinkovita stavba</t>
  </si>
  <si>
    <t>VSE</t>
  </si>
  <si>
    <t>Vse stavbe</t>
  </si>
  <si>
    <t>Sum of UPOR_POV_STAN</t>
  </si>
  <si>
    <t>Column Labels</t>
  </si>
  <si>
    <t>Row Labels</t>
  </si>
  <si>
    <t>Grand Total</t>
  </si>
  <si>
    <t>Brežice</t>
  </si>
  <si>
    <t>Domžale</t>
  </si>
  <si>
    <t>Križevci</t>
  </si>
  <si>
    <t>Mežica</t>
  </si>
  <si>
    <t>Ormož</t>
  </si>
  <si>
    <t>Sežana</t>
  </si>
  <si>
    <t>Sodražica</t>
  </si>
  <si>
    <t>Straža</t>
  </si>
  <si>
    <t>Tržič</t>
  </si>
  <si>
    <t>Veržej</t>
  </si>
  <si>
    <t>Žužemberk</t>
  </si>
  <si>
    <t>Sum of Qnd_h_c</t>
  </si>
  <si>
    <t>Sum of Qnd_c_c</t>
  </si>
  <si>
    <t>(blank)</t>
  </si>
  <si>
    <t>obč</t>
  </si>
  <si>
    <t>Area</t>
  </si>
  <si>
    <t>Hlajenje [kWh]</t>
  </si>
  <si>
    <t>Hlajenje [kWh/m2]</t>
  </si>
  <si>
    <t>BIVEN-1</t>
  </si>
  <si>
    <t>BIVEN-2</t>
  </si>
  <si>
    <t>BIVEN-3</t>
  </si>
  <si>
    <t>BIVEN-4</t>
  </si>
  <si>
    <t>BIVEN-5</t>
  </si>
  <si>
    <t>BIVEN-6</t>
  </si>
  <si>
    <t>BOL-1</t>
  </si>
  <si>
    <t>BOL-2</t>
  </si>
  <si>
    <t>BOL-3</t>
  </si>
  <si>
    <t>BOL-4</t>
  </si>
  <si>
    <t>BOL-5</t>
  </si>
  <si>
    <t>DRUP-1</t>
  </si>
  <si>
    <t>DRUP-2</t>
  </si>
  <si>
    <t>DRUP-3</t>
  </si>
  <si>
    <t>DRUP-4</t>
  </si>
  <si>
    <t>DRUP-5</t>
  </si>
  <si>
    <t>DRUP-6</t>
  </si>
  <si>
    <t>GOST-1</t>
  </si>
  <si>
    <t>GOST-2</t>
  </si>
  <si>
    <t>GOST-3</t>
  </si>
  <si>
    <t>GOST-4</t>
  </si>
  <si>
    <t>GOST-5</t>
  </si>
  <si>
    <t>GOST-6</t>
  </si>
  <si>
    <t>HOT-1</t>
  </si>
  <si>
    <t>HOT-2</t>
  </si>
  <si>
    <t>HOT-3</t>
  </si>
  <si>
    <t>HOT-4</t>
  </si>
  <si>
    <t>HOT-5</t>
  </si>
  <si>
    <t>HOT-6</t>
  </si>
  <si>
    <t>JAVUP-1</t>
  </si>
  <si>
    <t>JAVUP-2</t>
  </si>
  <si>
    <t>JAVUP-3</t>
  </si>
  <si>
    <t>JAVUP-4</t>
  </si>
  <si>
    <t>JAVUP-5</t>
  </si>
  <si>
    <t>JAVUP-6</t>
  </si>
  <si>
    <t>KUL-1</t>
  </si>
  <si>
    <t>KUL-2</t>
  </si>
  <si>
    <t>KUL-3</t>
  </si>
  <si>
    <t>KUL-4</t>
  </si>
  <si>
    <t>KUL-5</t>
  </si>
  <si>
    <t>KUL-6</t>
  </si>
  <si>
    <t>MUZKNJ-1</t>
  </si>
  <si>
    <t>MUZKNJ-2</t>
  </si>
  <si>
    <t>MUZKNJ-3</t>
  </si>
  <si>
    <t>MUZKNJ-4</t>
  </si>
  <si>
    <t>MUZKNJ-5</t>
  </si>
  <si>
    <t>MUZKNJ-6</t>
  </si>
  <si>
    <t>OSZDR-1</t>
  </si>
  <si>
    <t>OSZDR-2</t>
  </si>
  <si>
    <t>OSZDR-3</t>
  </si>
  <si>
    <t>OSZDR-4</t>
  </si>
  <si>
    <t>OSZDR-5</t>
  </si>
  <si>
    <t>OSZDR-6</t>
  </si>
  <si>
    <t>OTSTTR-1</t>
  </si>
  <si>
    <t>OTSTTR-2</t>
  </si>
  <si>
    <t>OTSTTR-3</t>
  </si>
  <si>
    <t>OTSTTR-4</t>
  </si>
  <si>
    <t>OTSTTR-5</t>
  </si>
  <si>
    <t>OTSTTR-6</t>
  </si>
  <si>
    <t>RAZIS-1</t>
  </si>
  <si>
    <t>RAZIS-2</t>
  </si>
  <si>
    <t>RAZIS-3</t>
  </si>
  <si>
    <t>RAZIS-4</t>
  </si>
  <si>
    <t>RAZIS-5</t>
  </si>
  <si>
    <t>RAZIS-6</t>
  </si>
  <si>
    <t>SOLE-1</t>
  </si>
  <si>
    <t>SOLE-2</t>
  </si>
  <si>
    <t>SOLE-3</t>
  </si>
  <si>
    <t>SOLE-4</t>
  </si>
  <si>
    <t>SOLE-5</t>
  </si>
  <si>
    <t>SOLE-6</t>
  </si>
  <si>
    <t>SPORT-1</t>
  </si>
  <si>
    <t>SPORT-2</t>
  </si>
  <si>
    <t>SPORT-3</t>
  </si>
  <si>
    <t>SPORT-4</t>
  </si>
  <si>
    <t>SPORT-5</t>
  </si>
  <si>
    <t>SPORT-6</t>
  </si>
  <si>
    <t>TRGO-1</t>
  </si>
  <si>
    <t>TRGO-2</t>
  </si>
  <si>
    <t>TRGO-3</t>
  </si>
  <si>
    <t>TRGO-4</t>
  </si>
  <si>
    <t>TRGO-5</t>
  </si>
  <si>
    <t>TRGO-6</t>
  </si>
  <si>
    <t>sum</t>
  </si>
  <si>
    <t>Ogrevanje [kWh]</t>
  </si>
  <si>
    <t>Ogrevanje [kWh/m2]</t>
  </si>
  <si>
    <t>k</t>
  </si>
  <si>
    <t>M</t>
  </si>
  <si>
    <t>G</t>
  </si>
  <si>
    <t>tip</t>
  </si>
  <si>
    <t>rank</t>
  </si>
  <si>
    <t>Stanje EP</t>
  </si>
  <si>
    <t>Sveti Andraž v Slovenskih goricah</t>
  </si>
  <si>
    <t>STOR</t>
  </si>
  <si>
    <t>OBST</t>
  </si>
  <si>
    <t>NOVI</t>
  </si>
  <si>
    <t>EDS-OBST-100</t>
  </si>
  <si>
    <t>EDS-OBST-200</t>
  </si>
  <si>
    <t>EDS-OBST-350</t>
  </si>
  <si>
    <t>EDS-NOVI-100</t>
  </si>
  <si>
    <t>EDS-NOVI-200</t>
  </si>
  <si>
    <t>EDS-NOVI-350</t>
  </si>
  <si>
    <t>VSS-OBST-100</t>
  </si>
  <si>
    <t>VSS-OBST-200</t>
  </si>
  <si>
    <t>VSS-OBST-350</t>
  </si>
  <si>
    <t>VSS-NOVI-100</t>
  </si>
  <si>
    <t>VSS-NOVI-200</t>
  </si>
  <si>
    <t>VSS-NOVI-350</t>
  </si>
  <si>
    <t>STOR-OBST-100</t>
  </si>
  <si>
    <t>STOR-OBST-200</t>
  </si>
  <si>
    <t>STOR-OBST-350</t>
  </si>
  <si>
    <t>STOR-NOVI-100</t>
  </si>
  <si>
    <t>STOR-NOVI-200</t>
  </si>
  <si>
    <t>STOR-NOVI-350</t>
  </si>
  <si>
    <t>Daljinski sistemi</t>
  </si>
  <si>
    <t>EN … energetsko neučinkovite stavbe</t>
  </si>
  <si>
    <t>EU … energetsko učinkovite stavbe</t>
  </si>
  <si>
    <t>ZEU … zelo energetsko učinkovite stavbe</t>
  </si>
  <si>
    <t>Stavbe</t>
  </si>
  <si>
    <t>povprečje 1961-1990</t>
  </si>
  <si>
    <t>povprečje 1988-2017</t>
  </si>
  <si>
    <t>Pomurska</t>
  </si>
  <si>
    <t>Podravska</t>
  </si>
  <si>
    <t>Koroška</t>
  </si>
  <si>
    <t>Savinjska</t>
  </si>
  <si>
    <t>Zasavska</t>
  </si>
  <si>
    <t>Spodnjeposavska</t>
  </si>
  <si>
    <t>Jugovzhodna Slovenija</t>
  </si>
  <si>
    <t>Osrednjeslovenska</t>
  </si>
  <si>
    <t>Gorenjska</t>
  </si>
  <si>
    <t>Primorsko-notranjska</t>
  </si>
  <si>
    <t>Goriška</t>
  </si>
  <si>
    <t>Obalno-kraška</t>
  </si>
  <si>
    <t>Graf</t>
  </si>
  <si>
    <t>Izbor regije</t>
  </si>
  <si>
    <t>Slovenija</t>
  </si>
  <si>
    <t>Povprečni temp. primanjkljaj v določenem obdobju</t>
  </si>
  <si>
    <t>Energetska učinkovitost stavb</t>
  </si>
  <si>
    <t>En. učin. stavb je prikazana preko kazalnika potrebne toplote za ogrevanje (Qnh) in prikazuje skupno površino podobno en. učinkovitih stavb. Je rezultat izračuna Qnh posamezne stavbe ter je odvisen od leta gradnje stavbe ter leta morebitne energetske prenove na posameznem delu stavbe, ki vpliva na izračun.</t>
  </si>
  <si>
    <t>Potencial v sistemih daljinskega ogrevanja</t>
  </si>
  <si>
    <t>1… stavbe grajene pred letom 1946</t>
  </si>
  <si>
    <t>2… stavbe grajene v obdobju med 1946 in 1970</t>
  </si>
  <si>
    <t>3… stavbe grajene v obdobju med 1971 in 1980</t>
  </si>
  <si>
    <t>4… stavbe grajene v obdobju med 1981 in 2002</t>
  </si>
  <si>
    <t>5… stavbe grajene v obdobju med 2003 in 2008</t>
  </si>
  <si>
    <t>6… stavbe grajene po letu 2008</t>
  </si>
  <si>
    <t>Ogrevanje in hlajenje stavb</t>
  </si>
  <si>
    <t>Grafikona prikazujeta skupne in specifične potrebe po ogrevanju in hlajenje stavb za celotni stavbni fond in sicer za opazovani leti 2020 in 2050. Za leto 2050 se predvideva, da bo večinski delež stavb energetsko prenovljen, posledično bodo tudi potrebe tako po ogrevanju kot tudi hlajenju - manjše.</t>
  </si>
  <si>
    <t>Podnebje</t>
  </si>
  <si>
    <t>Izbor občine</t>
  </si>
  <si>
    <t>Izbor opazovane skupine stavb</t>
  </si>
  <si>
    <t>Za posamezne regije ter za celotno Slovenijo si je mogoče ogledati temperaturni primanjkljaj za posamezne leta v obdobju 200-2017 ter povprečni v 30-letnem odbdobju 1961-90 ter 1988-2017.</t>
  </si>
  <si>
    <t>Lesce</t>
  </si>
  <si>
    <t>Bilje</t>
  </si>
  <si>
    <t>Portoroz</t>
  </si>
  <si>
    <t>Temperaturni primanjkljaj - projekcija</t>
  </si>
  <si>
    <t>Temperaturni primanjkljaj v preteklem obdobju</t>
  </si>
  <si>
    <t>Prikazana je projekcija letnega temperaturnega primankljaja do leta 2050 za prag 12°C za tipično mesto v opazovani regiji</t>
  </si>
  <si>
    <t>Podatki veljajo za mesto:</t>
  </si>
  <si>
    <t>Vir: ARSO, 2020.</t>
  </si>
  <si>
    <t>Stavbni fond</t>
  </si>
  <si>
    <t>Preostale občine</t>
  </si>
  <si>
    <t>Ostali tipi stavb</t>
  </si>
  <si>
    <t>EDS-1</t>
  </si>
  <si>
    <t>EDS-2</t>
  </si>
  <si>
    <t>EDS-3</t>
  </si>
  <si>
    <t>EDS-4</t>
  </si>
  <si>
    <t>EDS-5</t>
  </si>
  <si>
    <t>EDS-6</t>
  </si>
  <si>
    <t>VSS-1</t>
  </si>
  <si>
    <t>VSS-2</t>
  </si>
  <si>
    <t>VSS-3</t>
  </si>
  <si>
    <t>VSS-4</t>
  </si>
  <si>
    <t>VSS-5</t>
  </si>
  <si>
    <t>VSS-6</t>
  </si>
  <si>
    <t>BOL-6</t>
  </si>
  <si>
    <t>Prikazana je starost lokalnega stavbnega fonda glede na obdobje gradnje ter posebej za tri tipe stavb v občini z največjo tlorisno površino.</t>
  </si>
  <si>
    <r>
      <t>Stavbni fond Slovenije [m</t>
    </r>
    <r>
      <rPr>
        <b/>
        <vertAlign val="superscript"/>
        <sz val="14"/>
        <color theme="1"/>
        <rFont val="Calibri"/>
        <family val="2"/>
        <charset val="238"/>
        <scheme val="minor"/>
      </rPr>
      <t>2</t>
    </r>
    <r>
      <rPr>
        <b/>
        <sz val="14"/>
        <color theme="1"/>
        <rFont val="Calibri"/>
        <family val="2"/>
        <charset val="238"/>
        <scheme val="minor"/>
      </rPr>
      <t>]</t>
    </r>
  </si>
  <si>
    <t>OBST-200</t>
  </si>
  <si>
    <t>OBST-100</t>
  </si>
  <si>
    <t>NOVI-350</t>
  </si>
  <si>
    <t>NOVI-200</t>
  </si>
  <si>
    <t>NOVI-100</t>
  </si>
  <si>
    <t>OBST-350</t>
  </si>
  <si>
    <t>DO… daljinsko ogrevanje</t>
  </si>
  <si>
    <t>OBST… tehnični potencial v obstoječih sistemih DO</t>
  </si>
  <si>
    <t>NOVI… tehnični potencial v novih sistemih DO</t>
  </si>
  <si>
    <t>350… tehnični potencial v bodisi novih bodisi obstoječih sistemih DO glede na kriterij minimalnega odjema toplote 350 MWh/ha</t>
  </si>
  <si>
    <t>200… tehnični potencial v bodisi novih bodisi obstoječih sistemih DO glede na kriterij minimalnega odjema toplote 200 MWh/ha</t>
  </si>
  <si>
    <t>100… tehnični potencial v bodisi novih bodisi obstoječih sistemih DO glede na kriterij minimalnega odjema toplote 100 MWh/ha</t>
  </si>
  <si>
    <t>Prostorska analiza glede na različne minimalne toplote odjema (350-200-100 MWh/ha) pokaže tehnični potencial za bodisi razširitev na obstoječih sistemih DO bodisi identificira nova območja v posameznih občinah, kjer danes sistemi daljinskega ogrevanja še niso prisotni.</t>
  </si>
  <si>
    <t>STAZDR</t>
  </si>
  <si>
    <t>STAZDR-1</t>
  </si>
  <si>
    <t>STAZDR-2</t>
  </si>
  <si>
    <t>STAZDR-3</t>
  </si>
  <si>
    <t>STAZDR-4</t>
  </si>
  <si>
    <t>STAZDR-5</t>
  </si>
  <si>
    <t>STAZDR-6</t>
  </si>
  <si>
    <t>Stavbe za zdravstvo</t>
  </si>
  <si>
    <t>Viri podatkov: GURS, Eko sklad, analiza IJS-CEU, 2021.
Tipi stavb so skladni s klasifikacijo stavb CC-SI.</t>
  </si>
  <si>
    <t>Hoteli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</si>
</sst>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Calibri"/>
      <family val="2"/>
      <scheme val="minor"/>
    </font>
    <font>
      <sz val="9"/>
      <color theme="1"/>
      <name val="Calibri"/>
      <family val="2"/>
      <scheme val="minor"/>
    </font>
    <font>
      <sz val="11"/>
      <color rgb="FF000000"/>
      <name val="Calibri"/>
      <family val="2"/>
      <charset val="238"/>
      <scheme val="minor"/>
    </font>
    <font>
      <b/>
      <sz val="12"/>
      <color theme="1"/>
      <name val="Calibri"/>
      <family val="2"/>
      <charset val="238"/>
      <scheme val="minor"/>
    </font>
    <font>
      <b/>
      <sz val="11"/>
      <color theme="1"/>
      <name val="Calibri"/>
      <family val="2"/>
      <charset val="238"/>
      <scheme val="minor"/>
    </font>
    <font>
      <b/>
      <sz val="11"/>
      <color theme="1"/>
      <name val="Calibri"/>
      <family val="2"/>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b/>
      <sz val="11"/>
      <color rgb="FF000000"/>
      <name val="Calibri"/>
      <family val="2"/>
      <scheme val="minor"/>
    </font>
    <font>
      <b/>
      <sz val="10"/>
      <color theme="1"/>
      <name val="Calibri"/>
      <family val="2"/>
      <scheme val="minor"/>
    </font>
    <font>
      <sz val="10"/>
      <color rgb="FFFF0000"/>
      <name val="Webdings"/>
      <family val="1"/>
      <charset val="2"/>
    </font>
    <font>
      <sz val="11"/>
      <color theme="0"/>
      <name val="Calibri"/>
      <family val="2"/>
      <charset val="238"/>
      <scheme val="minor"/>
    </font>
    <font>
      <b/>
      <sz val="18"/>
      <color theme="1"/>
      <name val="Calibri"/>
      <family val="2"/>
      <charset val="238"/>
      <scheme val="minor"/>
    </font>
    <font>
      <sz val="12"/>
      <color theme="1"/>
      <name val="Calibri"/>
      <family val="2"/>
      <charset val="238"/>
      <scheme val="minor"/>
    </font>
    <font>
      <b/>
      <sz val="18"/>
      <color rgb="FF0070C0"/>
      <name val="Calibri"/>
      <family val="2"/>
      <charset val="238"/>
      <scheme val="minor"/>
    </font>
    <font>
      <b/>
      <sz val="12"/>
      <color rgb="FF0070C0"/>
      <name val="Calibri"/>
      <family val="2"/>
      <charset val="238"/>
      <scheme val="minor"/>
    </font>
    <font>
      <b/>
      <sz val="20"/>
      <color rgb="FF0070C0"/>
      <name val="Calibri"/>
      <family val="2"/>
      <charset val="238"/>
      <scheme val="minor"/>
    </font>
    <font>
      <b/>
      <sz val="11"/>
      <name val="Calibri"/>
      <family val="2"/>
      <scheme val="minor"/>
    </font>
    <font>
      <sz val="11"/>
      <name val="Calibri"/>
      <family val="2"/>
      <charset val="238"/>
      <scheme val="minor"/>
    </font>
    <font>
      <sz val="11"/>
      <color theme="1"/>
      <name val="Segoe UI"/>
      <family val="2"/>
      <charset val="238"/>
    </font>
    <font>
      <sz val="9"/>
      <color theme="1"/>
      <name val="Calibri"/>
      <family val="2"/>
      <charset val="238"/>
      <scheme val="minor"/>
    </font>
    <font>
      <sz val="11"/>
      <color theme="1"/>
      <name val="Calibri"/>
      <family val="2"/>
      <scheme val="minor"/>
    </font>
    <font>
      <b/>
      <sz val="14"/>
      <color theme="1"/>
      <name val="Calibri"/>
      <family val="2"/>
      <charset val="238"/>
      <scheme val="minor"/>
    </font>
    <font>
      <b/>
      <vertAlign val="superscript"/>
      <sz val="14"/>
      <color theme="1"/>
      <name val="Calibri"/>
      <family val="2"/>
      <charset val="238"/>
      <scheme val="minor"/>
    </font>
    <font>
      <sz val="10"/>
      <color rgb="FF9C5700"/>
      <name val="Calibri"/>
      <family val="2"/>
      <charset val="238"/>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3" fillId="0" borderId="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9" fontId="26" fillId="0" borderId="0" applyFont="0" applyFill="0" applyBorder="0" applyAlignment="0" applyProtection="0"/>
  </cellStyleXfs>
  <cellXfs count="93">
    <xf numFmtId="0" fontId="0" fillId="0" borderId="0" xfId="0"/>
    <xf numFmtId="3" fontId="4" fillId="0" borderId="0" xfId="0" applyNumberFormat="1" applyFont="1"/>
    <xf numFmtId="0" fontId="6" fillId="0" borderId="0" xfId="0" applyFont="1" applyAlignment="1">
      <alignment horizontal="right" vertical="center"/>
    </xf>
    <xf numFmtId="0" fontId="6" fillId="0" borderId="0" xfId="0" applyFont="1" applyAlignment="1">
      <alignment vertical="center"/>
    </xf>
    <xf numFmtId="0" fontId="7" fillId="0" borderId="0" xfId="0" applyFont="1"/>
    <xf numFmtId="0" fontId="0" fillId="0" borderId="0" xfId="0" applyAlignment="1">
      <alignment horizontal="left" vertical="center"/>
    </xf>
    <xf numFmtId="0" fontId="8" fillId="0" borderId="0" xfId="0" applyFont="1"/>
    <xf numFmtId="0" fontId="3" fillId="0" borderId="0" xfId="1"/>
    <xf numFmtId="0" fontId="0" fillId="0" borderId="0" xfId="0" applyAlignment="1">
      <alignment horizontal="right"/>
    </xf>
    <xf numFmtId="0" fontId="9"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0" fillId="2" borderId="10" xfId="2" applyBorder="1"/>
    <xf numFmtId="0" fontId="10" fillId="2" borderId="11" xfId="2" applyBorder="1"/>
    <xf numFmtId="0" fontId="0" fillId="0" borderId="10" xfId="0" applyBorder="1"/>
    <xf numFmtId="0" fontId="0" fillId="0" borderId="11" xfId="0" applyBorder="1"/>
    <xf numFmtId="0" fontId="12" fillId="4" borderId="2" xfId="4" applyBorder="1"/>
    <xf numFmtId="0" fontId="12" fillId="4" borderId="3" xfId="4" applyBorder="1"/>
    <xf numFmtId="0" fontId="12" fillId="4" borderId="6" xfId="4" applyBorder="1"/>
    <xf numFmtId="0" fontId="12" fillId="4" borderId="7" xfId="4" applyBorder="1"/>
    <xf numFmtId="0" fontId="11" fillId="3" borderId="0" xfId="3"/>
    <xf numFmtId="2" fontId="12" fillId="4" borderId="2" xfId="4" applyNumberFormat="1" applyBorder="1"/>
    <xf numFmtId="2" fontId="12" fillId="4" borderId="3" xfId="4" applyNumberFormat="1" applyBorder="1"/>
    <xf numFmtId="2" fontId="12" fillId="4" borderId="6" xfId="4" applyNumberFormat="1" applyBorder="1"/>
    <xf numFmtId="2" fontId="12" fillId="4" borderId="7" xfId="4" applyNumberFormat="1" applyBorder="1"/>
    <xf numFmtId="0" fontId="9" fillId="0" borderId="0" xfId="0" applyFont="1" applyAlignment="1">
      <alignment horizontal="right"/>
    </xf>
    <xf numFmtId="0" fontId="13" fillId="0" borderId="0" xfId="0" applyFont="1" applyAlignment="1">
      <alignment vertical="center"/>
    </xf>
    <xf numFmtId="3" fontId="14" fillId="0" borderId="0" xfId="0" applyNumberFormat="1" applyFont="1"/>
    <xf numFmtId="0" fontId="10" fillId="2" borderId="1" xfId="2" applyBorder="1"/>
    <xf numFmtId="0" fontId="3" fillId="5" borderId="2" xfId="1" applyFill="1" applyBorder="1"/>
    <xf numFmtId="3" fontId="14" fillId="5" borderId="3" xfId="0" applyNumberFormat="1" applyFont="1" applyFill="1" applyBorder="1"/>
    <xf numFmtId="0" fontId="3" fillId="5" borderId="4" xfId="1" applyFill="1" applyBorder="1"/>
    <xf numFmtId="3" fontId="14" fillId="5" borderId="5" xfId="0" applyNumberFormat="1" applyFont="1" applyFill="1" applyBorder="1"/>
    <xf numFmtId="0" fontId="0" fillId="5" borderId="5" xfId="0" applyFill="1" applyBorder="1"/>
    <xf numFmtId="0" fontId="13" fillId="5" borderId="4" xfId="0" applyFont="1" applyFill="1" applyBorder="1" applyAlignment="1">
      <alignment vertical="center"/>
    </xf>
    <xf numFmtId="0" fontId="3" fillId="5" borderId="6" xfId="1" applyFill="1" applyBorder="1"/>
    <xf numFmtId="3" fontId="14" fillId="5" borderId="7" xfId="0" applyNumberFormat="1" applyFont="1" applyFill="1" applyBorder="1"/>
    <xf numFmtId="0" fontId="5" fillId="0" borderId="0" xfId="0" applyFont="1"/>
    <xf numFmtId="0" fontId="15" fillId="0" borderId="0" xfId="0" applyFont="1"/>
    <xf numFmtId="0" fontId="0" fillId="0" borderId="0" xfId="0" applyAlignment="1">
      <alignment horizontal="center" vertical="center"/>
    </xf>
    <xf numFmtId="1" fontId="0" fillId="0" borderId="0" xfId="0" applyNumberFormat="1" applyAlignment="1">
      <alignment vertical="center"/>
    </xf>
    <xf numFmtId="0" fontId="17" fillId="7" borderId="0" xfId="0" applyFont="1" applyFill="1"/>
    <xf numFmtId="0" fontId="16" fillId="0" borderId="0" xfId="0" applyFont="1" applyFill="1" applyAlignment="1">
      <alignment horizontal="right"/>
    </xf>
    <xf numFmtId="0" fontId="16" fillId="0" borderId="0" xfId="0" applyFont="1" applyAlignment="1">
      <alignment horizontal="right"/>
    </xf>
    <xf numFmtId="1" fontId="0" fillId="0" borderId="0" xfId="0" applyNumberFormat="1"/>
    <xf numFmtId="0" fontId="0" fillId="0" borderId="0" xfId="0" applyFont="1" applyBorder="1"/>
    <xf numFmtId="0" fontId="8" fillId="8" borderId="0" xfId="0" applyFont="1" applyFill="1"/>
    <xf numFmtId="0" fontId="4" fillId="0" borderId="0" xfId="0" applyFont="1" applyAlignment="1">
      <alignment vertical="top" wrapText="1"/>
    </xf>
    <xf numFmtId="0" fontId="4" fillId="0" borderId="0" xfId="0" applyFont="1"/>
    <xf numFmtId="0" fontId="2" fillId="0" borderId="0" xfId="0" applyFont="1" applyAlignment="1">
      <alignment vertical="center" wrapText="1"/>
    </xf>
    <xf numFmtId="0" fontId="0" fillId="0" borderId="0" xfId="0" applyAlignment="1">
      <alignment vertical="center"/>
    </xf>
    <xf numFmtId="0" fontId="19" fillId="7" borderId="0" xfId="0" applyFont="1" applyFill="1"/>
    <xf numFmtId="0" fontId="21" fillId="7" borderId="0" xfId="0" applyFont="1" applyFill="1"/>
    <xf numFmtId="0" fontId="24" fillId="0" borderId="0" xfId="0" applyFont="1" applyAlignment="1">
      <alignment vertical="center"/>
    </xf>
    <xf numFmtId="0" fontId="23" fillId="0" borderId="0" xfId="0" applyFont="1" applyAlignment="1">
      <alignment vertical="top"/>
    </xf>
    <xf numFmtId="0" fontId="22" fillId="0" borderId="0" xfId="0" applyFont="1" applyAlignment="1">
      <alignment vertical="top"/>
    </xf>
    <xf numFmtId="0" fontId="25" fillId="6" borderId="0" xfId="0" applyFont="1" applyFill="1" applyAlignment="1">
      <alignment horizontal="left" vertical="top" wrapText="1"/>
    </xf>
    <xf numFmtId="9" fontId="0" fillId="0" borderId="0" xfId="5" applyFont="1"/>
    <xf numFmtId="164" fontId="0" fillId="0" borderId="0" xfId="5" applyNumberFormat="1" applyFont="1"/>
    <xf numFmtId="3" fontId="5" fillId="0" borderId="0" xfId="0" applyNumberFormat="1" applyFont="1"/>
    <xf numFmtId="0" fontId="4" fillId="0" borderId="0" xfId="0" applyFont="1" applyAlignment="1">
      <alignment wrapText="1"/>
    </xf>
    <xf numFmtId="3" fontId="3" fillId="0" borderId="0" xfId="1" applyNumberFormat="1"/>
    <xf numFmtId="0" fontId="1" fillId="0" borderId="0" xfId="1" applyFont="1"/>
    <xf numFmtId="0" fontId="1" fillId="0" borderId="0" xfId="1" quotePrefix="1" applyFont="1"/>
    <xf numFmtId="3" fontId="8" fillId="0" borderId="0" xfId="0" applyNumberFormat="1" applyFont="1"/>
    <xf numFmtId="0" fontId="0" fillId="9" borderId="16" xfId="0" applyFill="1" applyBorder="1"/>
    <xf numFmtId="0" fontId="0" fillId="9" borderId="17" xfId="0" applyFill="1" applyBorder="1"/>
    <xf numFmtId="0" fontId="0" fillId="9" borderId="18" xfId="0" applyFill="1" applyBorder="1"/>
    <xf numFmtId="0" fontId="0" fillId="9" borderId="19" xfId="0" applyFill="1" applyBorder="1"/>
    <xf numFmtId="0" fontId="0" fillId="9" borderId="20" xfId="0" applyFill="1" applyBorder="1"/>
    <xf numFmtId="0" fontId="0" fillId="9" borderId="21" xfId="0" applyFill="1" applyBorder="1"/>
    <xf numFmtId="3" fontId="29" fillId="4" borderId="8" xfId="4" applyNumberFormat="1" applyFont="1" applyBorder="1"/>
    <xf numFmtId="3" fontId="29" fillId="4" borderId="3" xfId="4" applyNumberFormat="1" applyFont="1" applyBorder="1"/>
    <xf numFmtId="3" fontId="29" fillId="4" borderId="6" xfId="4" applyNumberFormat="1" applyFont="1" applyBorder="1"/>
    <xf numFmtId="3" fontId="29" fillId="4" borderId="9" xfId="4" applyNumberFormat="1" applyFont="1" applyBorder="1"/>
    <xf numFmtId="3" fontId="29" fillId="4" borderId="7" xfId="4" applyNumberFormat="1" applyFont="1" applyBorder="1"/>
    <xf numFmtId="0" fontId="4" fillId="0" borderId="0" xfId="0" applyFont="1" applyAlignment="1">
      <alignment horizontal="left" vertical="top" wrapText="1"/>
    </xf>
    <xf numFmtId="0" fontId="27" fillId="0" borderId="0" xfId="0" applyFont="1" applyAlignment="1">
      <alignment horizontal="center"/>
    </xf>
    <xf numFmtId="0" fontId="23" fillId="0" borderId="0" xfId="0" applyFont="1" applyAlignment="1">
      <alignment horizontal="left" vertical="top" wrapText="1"/>
    </xf>
    <xf numFmtId="0" fontId="22" fillId="0" borderId="0" xfId="0" applyFont="1" applyAlignment="1">
      <alignment horizontal="left" vertical="top" wrapText="1"/>
    </xf>
    <xf numFmtId="0" fontId="20" fillId="6" borderId="12" xfId="0" applyFont="1" applyFill="1" applyBorder="1" applyAlignment="1">
      <alignment horizontal="left" vertical="center"/>
    </xf>
    <xf numFmtId="0" fontId="7" fillId="0" borderId="12" xfId="0" applyFont="1" applyBorder="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xf numFmtId="0" fontId="18" fillId="8" borderId="13" xfId="0" applyFont="1" applyFill="1" applyBorder="1" applyAlignment="1">
      <alignment horizontal="left" vertical="center"/>
    </xf>
    <xf numFmtId="0" fontId="18" fillId="8" borderId="14" xfId="0" applyFont="1" applyFill="1" applyBorder="1" applyAlignment="1">
      <alignment horizontal="left" vertical="center"/>
    </xf>
    <xf numFmtId="0" fontId="18" fillId="8" borderId="15" xfId="0" applyFont="1" applyFill="1" applyBorder="1" applyAlignment="1">
      <alignment horizontal="left" vertical="center"/>
    </xf>
    <xf numFmtId="3" fontId="0" fillId="0" borderId="0" xfId="0" applyNumberFormat="1" applyAlignment="1">
      <alignment horizontal="left" vertical="center"/>
    </xf>
    <xf numFmtId="3" fontId="0" fillId="0" borderId="0" xfId="0" applyNumberFormat="1"/>
  </cellXfs>
  <cellStyles count="6">
    <cellStyle name="Bad" xfId="3" builtinId="27"/>
    <cellStyle name="Good" xfId="2" builtinId="26"/>
    <cellStyle name="Neutral" xfId="4" builtinId="28"/>
    <cellStyle name="Normal" xfId="0" builtinId="0"/>
    <cellStyle name="Normal 2" xfId="1"/>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wip!$J$6</c:f>
          <c:strCache>
            <c:ptCount val="1"/>
            <c:pt idx="0">
              <c:v>Ljubljana: Hoteli</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l-SI"/>
        </a:p>
      </c:txPr>
    </c:title>
    <c:autoTitleDeleted val="0"/>
    <c:plotArea>
      <c:layout/>
      <c:barChart>
        <c:barDir val="col"/>
        <c:grouping val="clustered"/>
        <c:varyColors val="0"/>
        <c:ser>
          <c:idx val="0"/>
          <c:order val="0"/>
          <c:tx>
            <c:strRef>
              <c:f>wip!$C$7</c:f>
              <c:strCache>
                <c:ptCount val="1"/>
                <c:pt idx="0">
                  <c:v>Ogrevanje [kWh/m2]</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wip!$B$8:$B$9</c:f>
              <c:numCache>
                <c:formatCode>General</c:formatCode>
                <c:ptCount val="2"/>
                <c:pt idx="0">
                  <c:v>2020</c:v>
                </c:pt>
                <c:pt idx="1">
                  <c:v>2050</c:v>
                </c:pt>
              </c:numCache>
            </c:numRef>
          </c:cat>
          <c:val>
            <c:numRef>
              <c:f>wip!$C$8:$C$9</c:f>
              <c:numCache>
                <c:formatCode>0.00</c:formatCode>
                <c:ptCount val="2"/>
                <c:pt idx="0">
                  <c:v>62.802828935211608</c:v>
                </c:pt>
                <c:pt idx="1">
                  <c:v>11.970344819164518</c:v>
                </c:pt>
              </c:numCache>
            </c:numRef>
          </c:val>
          <c:extLst>
            <c:ext xmlns:c16="http://schemas.microsoft.com/office/drawing/2014/chart" uri="{C3380CC4-5D6E-409C-BE32-E72D297353CC}">
              <c16:uniqueId val="{00000000-46B5-4C55-8329-8904DFD49016}"/>
            </c:ext>
          </c:extLst>
        </c:ser>
        <c:ser>
          <c:idx val="1"/>
          <c:order val="1"/>
          <c:tx>
            <c:strRef>
              <c:f>wip!$D$7</c:f>
              <c:strCache>
                <c:ptCount val="1"/>
                <c:pt idx="0">
                  <c:v>Hlajenje [kWh/m2]</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wip!$B$8:$B$9</c:f>
              <c:numCache>
                <c:formatCode>General</c:formatCode>
                <c:ptCount val="2"/>
                <c:pt idx="0">
                  <c:v>2020</c:v>
                </c:pt>
                <c:pt idx="1">
                  <c:v>2050</c:v>
                </c:pt>
              </c:numCache>
            </c:numRef>
          </c:cat>
          <c:val>
            <c:numRef>
              <c:f>wip!$D$8:$D$9</c:f>
              <c:numCache>
                <c:formatCode>0.00</c:formatCode>
                <c:ptCount val="2"/>
                <c:pt idx="0">
                  <c:v>19.80839177470774</c:v>
                </c:pt>
                <c:pt idx="1">
                  <c:v>15.029463703833953</c:v>
                </c:pt>
              </c:numCache>
            </c:numRef>
          </c:val>
          <c:extLst>
            <c:ext xmlns:c16="http://schemas.microsoft.com/office/drawing/2014/chart" uri="{C3380CC4-5D6E-409C-BE32-E72D297353CC}">
              <c16:uniqueId val="{00000001-46B5-4C55-8329-8904DFD49016}"/>
            </c:ext>
          </c:extLst>
        </c:ser>
        <c:dLbls>
          <c:showLegendKey val="0"/>
          <c:showVal val="0"/>
          <c:showCatName val="0"/>
          <c:showSerName val="0"/>
          <c:showPercent val="0"/>
          <c:showBubbleSize val="0"/>
        </c:dLbls>
        <c:gapWidth val="100"/>
        <c:overlap val="-27"/>
        <c:axId val="1730373568"/>
        <c:axId val="1317785776"/>
      </c:barChart>
      <c:catAx>
        <c:axId val="173037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crossAx val="1317785776"/>
        <c:crosses val="autoZero"/>
        <c:auto val="1"/>
        <c:lblAlgn val="ctr"/>
        <c:lblOffset val="100"/>
        <c:noMultiLvlLbl val="0"/>
      </c:catAx>
      <c:valAx>
        <c:axId val="1317785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Relativna poraba energije [kWh/m2]</a:t>
                </a:r>
              </a:p>
            </c:rich>
          </c:tx>
          <c:layout>
            <c:manualLayout>
              <c:xMode val="edge"/>
              <c:yMode val="edge"/>
              <c:x val="1.7638888888888888E-2"/>
              <c:y val="0.132050722881835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crossAx val="173037356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l-S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wip!$J$6</c:f>
          <c:strCache>
            <c:ptCount val="1"/>
            <c:pt idx="0">
              <c:v>Ljubljana: Hoteli</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l-SI"/>
        </a:p>
      </c:txPr>
    </c:title>
    <c:autoTitleDeleted val="0"/>
    <c:plotArea>
      <c:layout/>
      <c:barChart>
        <c:barDir val="col"/>
        <c:grouping val="clustered"/>
        <c:varyColors val="0"/>
        <c:ser>
          <c:idx val="0"/>
          <c:order val="0"/>
          <c:tx>
            <c:strRef>
              <c:f>wip!$H$3</c:f>
              <c:strCache>
                <c:ptCount val="1"/>
                <c:pt idx="0">
                  <c:v>Ogrevanje [GWh]</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wip!$G$4:$G$5</c:f>
              <c:numCache>
                <c:formatCode>General</c:formatCode>
                <c:ptCount val="2"/>
                <c:pt idx="0">
                  <c:v>2020</c:v>
                </c:pt>
                <c:pt idx="1">
                  <c:v>2050</c:v>
                </c:pt>
              </c:numCache>
            </c:numRef>
          </c:cat>
          <c:val>
            <c:numRef>
              <c:f>wip!$H$4:$H$5</c:f>
              <c:numCache>
                <c:formatCode>General</c:formatCode>
                <c:ptCount val="2"/>
                <c:pt idx="0">
                  <c:v>6.1710000000000003</c:v>
                </c:pt>
                <c:pt idx="1">
                  <c:v>1.1759999999999999</c:v>
                </c:pt>
              </c:numCache>
            </c:numRef>
          </c:val>
          <c:extLst>
            <c:ext xmlns:c16="http://schemas.microsoft.com/office/drawing/2014/chart" uri="{C3380CC4-5D6E-409C-BE32-E72D297353CC}">
              <c16:uniqueId val="{00000000-2FF7-4DD0-92C7-5E8795947517}"/>
            </c:ext>
          </c:extLst>
        </c:ser>
        <c:ser>
          <c:idx val="1"/>
          <c:order val="1"/>
          <c:tx>
            <c:strRef>
              <c:f>wip!$I$3</c:f>
              <c:strCache>
                <c:ptCount val="1"/>
                <c:pt idx="0">
                  <c:v>Hlajenje [GWh]</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wip!$G$4:$G$5</c:f>
              <c:numCache>
                <c:formatCode>General</c:formatCode>
                <c:ptCount val="2"/>
                <c:pt idx="0">
                  <c:v>2020</c:v>
                </c:pt>
                <c:pt idx="1">
                  <c:v>2050</c:v>
                </c:pt>
              </c:numCache>
            </c:numRef>
          </c:cat>
          <c:val>
            <c:numRef>
              <c:f>wip!$I$4:$I$5</c:f>
              <c:numCache>
                <c:formatCode>General</c:formatCode>
                <c:ptCount val="2"/>
                <c:pt idx="0">
                  <c:v>1.946</c:v>
                </c:pt>
                <c:pt idx="1">
                  <c:v>1.4770000000000001</c:v>
                </c:pt>
              </c:numCache>
            </c:numRef>
          </c:val>
          <c:extLst>
            <c:ext xmlns:c16="http://schemas.microsoft.com/office/drawing/2014/chart" uri="{C3380CC4-5D6E-409C-BE32-E72D297353CC}">
              <c16:uniqueId val="{00000001-2FF7-4DD0-92C7-5E8795947517}"/>
            </c:ext>
          </c:extLst>
        </c:ser>
        <c:dLbls>
          <c:showLegendKey val="0"/>
          <c:showVal val="0"/>
          <c:showCatName val="0"/>
          <c:showSerName val="0"/>
          <c:showPercent val="0"/>
          <c:showBubbleSize val="0"/>
        </c:dLbls>
        <c:gapWidth val="100"/>
        <c:overlap val="-27"/>
        <c:axId val="1730373568"/>
        <c:axId val="1317785776"/>
      </c:barChart>
      <c:catAx>
        <c:axId val="173037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crossAx val="1317785776"/>
        <c:crosses val="autoZero"/>
        <c:auto val="1"/>
        <c:lblAlgn val="ctr"/>
        <c:lblOffset val="100"/>
        <c:noMultiLvlLbl val="0"/>
      </c:catAx>
      <c:valAx>
        <c:axId val="1317785776"/>
        <c:scaling>
          <c:orientation val="minMax"/>
        </c:scaling>
        <c:delete val="0"/>
        <c:axPos val="l"/>
        <c:majorGridlines>
          <c:spPr>
            <a:ln w="9525" cap="flat" cmpd="sng" algn="ctr">
              <a:solidFill>
                <a:schemeClr val="tx1">
                  <a:lumMod val="15000"/>
                  <a:lumOff val="85000"/>
                </a:schemeClr>
              </a:solidFill>
              <a:round/>
            </a:ln>
            <a:effectLst/>
          </c:spPr>
        </c:majorGridlines>
        <c:title>
          <c:tx>
            <c:strRef>
              <c:f>wip!$J$8</c:f>
              <c:strCache>
                <c:ptCount val="1"/>
                <c:pt idx="0">
                  <c:v>Poraba energije [GWh]</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crossAx val="173037356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l-S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baseline="0">
                <a:effectLst/>
              </a:rPr>
              <a:t>Tehnični potenciali za daljinsko ogrevanj</a:t>
            </a:r>
            <a:r>
              <a:rPr lang="sl-SI" sz="1400" b="0" i="0" baseline="0">
                <a:effectLst/>
              </a:rPr>
              <a:t>e</a:t>
            </a:r>
            <a:endParaRPr lang="sl-SI" sz="14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sl-SI"/>
        </a:p>
      </c:txPr>
    </c:title>
    <c:autoTitleDeleted val="0"/>
    <c:plotArea>
      <c:layout/>
      <c:barChart>
        <c:barDir val="col"/>
        <c:grouping val="clustered"/>
        <c:varyColors val="0"/>
        <c:ser>
          <c:idx val="0"/>
          <c:order val="0"/>
          <c:tx>
            <c:strRef>
              <c:f>wip!$A$70</c:f>
              <c:strCache>
                <c:ptCount val="1"/>
                <c:pt idx="0">
                  <c:v>EDS</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wip!$B$69:$G$69</c:f>
              <c:strCache>
                <c:ptCount val="6"/>
                <c:pt idx="0">
                  <c:v>OBST-350</c:v>
                </c:pt>
                <c:pt idx="1">
                  <c:v>OBST-200</c:v>
                </c:pt>
                <c:pt idx="2">
                  <c:v>OBST-100</c:v>
                </c:pt>
                <c:pt idx="3">
                  <c:v>NOVI-350</c:v>
                </c:pt>
                <c:pt idx="4">
                  <c:v>NOVI-200</c:v>
                </c:pt>
                <c:pt idx="5">
                  <c:v>NOVI-100</c:v>
                </c:pt>
              </c:strCache>
            </c:strRef>
          </c:cat>
          <c:val>
            <c:numRef>
              <c:f>wip!$B$70:$G$70</c:f>
              <c:numCache>
                <c:formatCode>0</c:formatCode>
                <c:ptCount val="6"/>
                <c:pt idx="0">
                  <c:v>66.71353236092142</c:v>
                </c:pt>
                <c:pt idx="1">
                  <c:v>186.42723317000554</c:v>
                </c:pt>
                <c:pt idx="2">
                  <c:v>292.42339201375074</c:v>
                </c:pt>
                <c:pt idx="3">
                  <c:v>16.930569515369694</c:v>
                </c:pt>
                <c:pt idx="4">
                  <c:v>32.529342524425815</c:v>
                </c:pt>
                <c:pt idx="5">
                  <c:v>27.346238384968732</c:v>
                </c:pt>
              </c:numCache>
            </c:numRef>
          </c:val>
          <c:extLst>
            <c:ext xmlns:c16="http://schemas.microsoft.com/office/drawing/2014/chart" uri="{C3380CC4-5D6E-409C-BE32-E72D297353CC}">
              <c16:uniqueId val="{00000000-A947-47DB-880E-B8ECC9C7EF21}"/>
            </c:ext>
          </c:extLst>
        </c:ser>
        <c:ser>
          <c:idx val="1"/>
          <c:order val="1"/>
          <c:tx>
            <c:strRef>
              <c:f>wip!$A$71</c:f>
              <c:strCache>
                <c:ptCount val="1"/>
                <c:pt idx="0">
                  <c:v>VSS</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wip!$B$69:$G$69</c:f>
              <c:strCache>
                <c:ptCount val="6"/>
                <c:pt idx="0">
                  <c:v>OBST-350</c:v>
                </c:pt>
                <c:pt idx="1">
                  <c:v>OBST-200</c:v>
                </c:pt>
                <c:pt idx="2">
                  <c:v>OBST-100</c:v>
                </c:pt>
                <c:pt idx="3">
                  <c:v>NOVI-350</c:v>
                </c:pt>
                <c:pt idx="4">
                  <c:v>NOVI-200</c:v>
                </c:pt>
                <c:pt idx="5">
                  <c:v>NOVI-100</c:v>
                </c:pt>
              </c:strCache>
            </c:strRef>
          </c:cat>
          <c:val>
            <c:numRef>
              <c:f>wip!$B$71:$G$71</c:f>
              <c:numCache>
                <c:formatCode>0</c:formatCode>
                <c:ptCount val="6"/>
                <c:pt idx="0">
                  <c:v>280.25656821253546</c:v>
                </c:pt>
                <c:pt idx="1">
                  <c:v>319.33298957202447</c:v>
                </c:pt>
                <c:pt idx="2">
                  <c:v>345.47555057692142</c:v>
                </c:pt>
                <c:pt idx="3">
                  <c:v>12.978802204222509</c:v>
                </c:pt>
                <c:pt idx="4">
                  <c:v>14.22227991292365</c:v>
                </c:pt>
                <c:pt idx="5">
                  <c:v>4.134497602931237</c:v>
                </c:pt>
              </c:numCache>
            </c:numRef>
          </c:val>
          <c:extLst>
            <c:ext xmlns:c16="http://schemas.microsoft.com/office/drawing/2014/chart" uri="{C3380CC4-5D6E-409C-BE32-E72D297353CC}">
              <c16:uniqueId val="{00000001-A947-47DB-880E-B8ECC9C7EF21}"/>
            </c:ext>
          </c:extLst>
        </c:ser>
        <c:ser>
          <c:idx val="2"/>
          <c:order val="2"/>
          <c:tx>
            <c:strRef>
              <c:f>wip!$A$72</c:f>
              <c:strCache>
                <c:ptCount val="1"/>
                <c:pt idx="0">
                  <c:v>STOR</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wip!$B$69:$G$69</c:f>
              <c:strCache>
                <c:ptCount val="6"/>
                <c:pt idx="0">
                  <c:v>OBST-350</c:v>
                </c:pt>
                <c:pt idx="1">
                  <c:v>OBST-200</c:v>
                </c:pt>
                <c:pt idx="2">
                  <c:v>OBST-100</c:v>
                </c:pt>
                <c:pt idx="3">
                  <c:v>NOVI-350</c:v>
                </c:pt>
                <c:pt idx="4">
                  <c:v>NOVI-200</c:v>
                </c:pt>
                <c:pt idx="5">
                  <c:v>NOVI-100</c:v>
                </c:pt>
              </c:strCache>
            </c:strRef>
          </c:cat>
          <c:val>
            <c:numRef>
              <c:f>wip!$B$72:$G$72</c:f>
              <c:numCache>
                <c:formatCode>0</c:formatCode>
                <c:ptCount val="6"/>
                <c:pt idx="0">
                  <c:v>378.38629706042821</c:v>
                </c:pt>
                <c:pt idx="1">
                  <c:v>439.92928412852763</c:v>
                </c:pt>
                <c:pt idx="2">
                  <c:v>469.22492814786909</c:v>
                </c:pt>
                <c:pt idx="3">
                  <c:v>26.676604210726907</c:v>
                </c:pt>
                <c:pt idx="4">
                  <c:v>15.362905172351244</c:v>
                </c:pt>
                <c:pt idx="5">
                  <c:v>2.749536919888623</c:v>
                </c:pt>
              </c:numCache>
            </c:numRef>
          </c:val>
          <c:extLst>
            <c:ext xmlns:c16="http://schemas.microsoft.com/office/drawing/2014/chart" uri="{C3380CC4-5D6E-409C-BE32-E72D297353CC}">
              <c16:uniqueId val="{00000002-A947-47DB-880E-B8ECC9C7EF21}"/>
            </c:ext>
          </c:extLst>
        </c:ser>
        <c:dLbls>
          <c:showLegendKey val="0"/>
          <c:showVal val="0"/>
          <c:showCatName val="0"/>
          <c:showSerName val="0"/>
          <c:showPercent val="0"/>
          <c:showBubbleSize val="0"/>
        </c:dLbls>
        <c:gapWidth val="219"/>
        <c:overlap val="-27"/>
        <c:axId val="971420527"/>
        <c:axId val="970761615"/>
      </c:barChart>
      <c:catAx>
        <c:axId val="97142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70761615"/>
        <c:crosses val="autoZero"/>
        <c:auto val="1"/>
        <c:lblAlgn val="ctr"/>
        <c:lblOffset val="100"/>
        <c:noMultiLvlLbl val="0"/>
      </c:catAx>
      <c:valAx>
        <c:axId val="9707616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Odjem toplote [MWh]</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7142052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81627296587925E-2"/>
          <c:y val="3.4601499022047309E-2"/>
          <c:w val="0.95092592592592595"/>
          <c:h val="0.89813512312994281"/>
        </c:manualLayout>
      </c:layout>
      <c:ofPieChart>
        <c:ofPieType val="bar"/>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64E-4E8C-AEAA-4A891DBA27D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64E-4E8C-AEAA-4A891DBA27D0}"/>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B64E-4E8C-AEAA-4A891DBA27D0}"/>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B64E-4E8C-AEAA-4A891DBA27D0}"/>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sl-SI"/>
                </a:p>
              </c:txPr>
              <c:showLegendKey val="0"/>
              <c:showVal val="1"/>
              <c:showCatName val="1"/>
              <c:showSerName val="0"/>
              <c:showPercent val="1"/>
              <c:showBubbleSize val="0"/>
              <c:extLst>
                <c:ext xmlns:c16="http://schemas.microsoft.com/office/drawing/2014/chart" uri="{C3380CC4-5D6E-409C-BE32-E72D297353CC}">
                  <c16:uniqueId val="{00000001-B64E-4E8C-AEAA-4A891DBA27D0}"/>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l-SI"/>
                </a:p>
              </c:txPr>
              <c:showLegendKey val="0"/>
              <c:showVal val="1"/>
              <c:showCatName val="1"/>
              <c:showSerName val="0"/>
              <c:showPercent val="1"/>
              <c:showBubbleSize val="0"/>
              <c:extLst>
                <c:ext xmlns:c16="http://schemas.microsoft.com/office/drawing/2014/chart" uri="{C3380CC4-5D6E-409C-BE32-E72D297353CC}">
                  <c16:uniqueId val="{00000003-B64E-4E8C-AEAA-4A891DBA27D0}"/>
                </c:ext>
              </c:extLst>
            </c:dLbl>
            <c:dLbl>
              <c:idx val="2"/>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l-SI"/>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64E-4E8C-AEAA-4A891DBA27D0}"/>
                </c:ext>
              </c:extLst>
            </c:dLbl>
            <c:dLbl>
              <c:idx val="3"/>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sl-SI"/>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B64E-4E8C-AEAA-4A891DBA27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sl-SI"/>
              </a:p>
            </c:txPr>
            <c:showLegendKey val="0"/>
            <c:showVal val="1"/>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wip!$A$76:$A$78</c:f>
              <c:strCache>
                <c:ptCount val="3"/>
                <c:pt idx="0">
                  <c:v>Preostale občine</c:v>
                </c:pt>
                <c:pt idx="1">
                  <c:v>Ostali tipi stavb</c:v>
                </c:pt>
                <c:pt idx="2">
                  <c:v>Hoteli</c:v>
                </c:pt>
              </c:strCache>
            </c:strRef>
          </c:cat>
          <c:val>
            <c:numRef>
              <c:f>wip!$B$76:$B$78</c:f>
              <c:numCache>
                <c:formatCode>#,##0</c:formatCode>
                <c:ptCount val="3"/>
                <c:pt idx="0">
                  <c:v>77235980.00000006</c:v>
                </c:pt>
                <c:pt idx="1">
                  <c:v>14831040.899999965</c:v>
                </c:pt>
                <c:pt idx="2">
                  <c:v>101691.70000000001</c:v>
                </c:pt>
              </c:numCache>
            </c:numRef>
          </c:val>
          <c:extLst>
            <c:ext xmlns:c16="http://schemas.microsoft.com/office/drawing/2014/chart" uri="{C3380CC4-5D6E-409C-BE32-E72D297353CC}">
              <c16:uniqueId val="{00000008-B64E-4E8C-AEAA-4A891DBA27D0}"/>
            </c:ext>
          </c:extLst>
        </c:ser>
        <c:dLbls>
          <c:showLegendKey val="0"/>
          <c:showVal val="0"/>
          <c:showCatName val="0"/>
          <c:showSerName val="0"/>
          <c:showPercent val="0"/>
          <c:showBubbleSize val="0"/>
          <c:showLeaderLines val="1"/>
        </c:dLbls>
        <c:gapWidth val="100"/>
        <c:splitType val="percent"/>
        <c:splitPos val="10"/>
        <c:secondPieSize val="75"/>
        <c:serLines>
          <c:spPr>
            <a:ln w="9525">
              <a:solidFill>
                <a:schemeClr val="tx2">
                  <a:lumMod val="60000"/>
                  <a:lumOff val="40000"/>
                </a:schemeClr>
              </a:solidFill>
              <a:prstDash val="dash"/>
            </a:ln>
            <a:effectLst/>
          </c:spPr>
        </c:serLines>
      </c:of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l-S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sl-SI"/>
        </a:p>
      </c:txPr>
    </c:title>
    <c:autoTitleDeleted val="0"/>
    <c:plotArea>
      <c:layout/>
      <c:lineChart>
        <c:grouping val="standard"/>
        <c:varyColors val="0"/>
        <c:ser>
          <c:idx val="0"/>
          <c:order val="0"/>
          <c:tx>
            <c:strRef>
              <c:f>Sheet1!$A$49</c:f>
              <c:strCache>
                <c:ptCount val="1"/>
                <c:pt idx="0">
                  <c:v>Osrednjeslovenska</c:v>
                </c:pt>
              </c:strCache>
            </c:strRef>
          </c:tx>
          <c:spPr>
            <a:ln w="19050" cap="rnd">
              <a:solidFill>
                <a:schemeClr val="accent4">
                  <a:lumMod val="75000"/>
                </a:schemeClr>
              </a:solidFill>
              <a:round/>
            </a:ln>
            <a:effectLst/>
          </c:spPr>
          <c:marker>
            <c:symbol val="circle"/>
            <c:size val="5"/>
            <c:spPr>
              <a:solidFill>
                <a:schemeClr val="accent1"/>
              </a:solidFill>
              <a:ln w="9525">
                <a:solidFill>
                  <a:schemeClr val="accent1"/>
                </a:solidFill>
              </a:ln>
              <a:effectLst/>
            </c:spPr>
          </c:marker>
          <c:cat>
            <c:numRef>
              <c:f>Sheet1!$B$48:$S$48</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Sheet1!$B$49:$S$49</c:f>
              <c:numCache>
                <c:formatCode>0</c:formatCode>
                <c:ptCount val="18"/>
                <c:pt idx="0">
                  <c:v>2577.2999999999997</c:v>
                </c:pt>
                <c:pt idx="1">
                  <c:v>2831.1000000000004</c:v>
                </c:pt>
                <c:pt idx="2">
                  <c:v>2702</c:v>
                </c:pt>
                <c:pt idx="3">
                  <c:v>3068.2000000000003</c:v>
                </c:pt>
                <c:pt idx="4">
                  <c:v>3021.2000000000003</c:v>
                </c:pt>
                <c:pt idx="5">
                  <c:v>3167.4</c:v>
                </c:pt>
                <c:pt idx="6">
                  <c:v>2795.7000000000003</c:v>
                </c:pt>
                <c:pt idx="7">
                  <c:v>2689.7000000000007</c:v>
                </c:pt>
                <c:pt idx="8">
                  <c:v>2883.7999999999997</c:v>
                </c:pt>
                <c:pt idx="9">
                  <c:v>2812.2000000000003</c:v>
                </c:pt>
                <c:pt idx="10">
                  <c:v>3094.2</c:v>
                </c:pt>
                <c:pt idx="11">
                  <c:v>2869.5</c:v>
                </c:pt>
                <c:pt idx="12">
                  <c:v>2765.7</c:v>
                </c:pt>
                <c:pt idx="13">
                  <c:v>2855.9</c:v>
                </c:pt>
                <c:pt idx="14">
                  <c:v>2182.2999999999997</c:v>
                </c:pt>
                <c:pt idx="15">
                  <c:v>2745.9</c:v>
                </c:pt>
                <c:pt idx="16">
                  <c:v>2766.6</c:v>
                </c:pt>
                <c:pt idx="17">
                  <c:v>2721.3</c:v>
                </c:pt>
              </c:numCache>
            </c:numRef>
          </c:val>
          <c:smooth val="0"/>
          <c:extLst>
            <c:ext xmlns:c16="http://schemas.microsoft.com/office/drawing/2014/chart" uri="{C3380CC4-5D6E-409C-BE32-E72D297353CC}">
              <c16:uniqueId val="{00000000-E0E2-4A62-892F-13623F4D55CD}"/>
            </c:ext>
          </c:extLst>
        </c:ser>
        <c:dLbls>
          <c:showLegendKey val="0"/>
          <c:showVal val="0"/>
          <c:showCatName val="0"/>
          <c:showSerName val="0"/>
          <c:showPercent val="0"/>
          <c:showBubbleSize val="0"/>
        </c:dLbls>
        <c:marker val="1"/>
        <c:smooth val="0"/>
        <c:axId val="1782655167"/>
        <c:axId val="1782631455"/>
      </c:lineChart>
      <c:catAx>
        <c:axId val="1782655167"/>
        <c:scaling>
          <c:orientation val="minMax"/>
        </c:scaling>
        <c:delete val="0"/>
        <c:axPos val="b"/>
        <c:title>
          <c:tx>
            <c:rich>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sl-SI"/>
                  <a:t>Leto</a:t>
                </a:r>
              </a:p>
            </c:rich>
          </c:tx>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l-SI"/>
            </a:p>
          </c:txPr>
        </c:title>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crossAx val="1782631455"/>
        <c:crosses val="autoZero"/>
        <c:auto val="1"/>
        <c:lblAlgn val="ctr"/>
        <c:lblOffset val="100"/>
        <c:noMultiLvlLbl val="0"/>
      </c:catAx>
      <c:valAx>
        <c:axId val="17826314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sl-SI"/>
                  <a:t>Temperaturni</a:t>
                </a:r>
                <a:r>
                  <a:rPr lang="sl-SI" baseline="0"/>
                  <a:t> </a:t>
                </a:r>
                <a:r>
                  <a:rPr lang="sl-SI"/>
                  <a:t> primanjkljaj [Kdan]</a:t>
                </a:r>
              </a:p>
            </c:rich>
          </c:tx>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l-SI"/>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l-SI"/>
          </a:p>
        </c:txPr>
        <c:crossAx val="178265516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defRPr>
      </a:pPr>
      <a:endParaRPr lang="sl-S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sl-SI"/>
              <a:t>Povprečni</a:t>
            </a:r>
            <a:r>
              <a:rPr lang="sl-SI" baseline="0"/>
              <a:t> temp. primanjkljaj v 30-letnem  obdobju</a:t>
            </a:r>
            <a:endParaRPr lang="en-US"/>
          </a:p>
        </c:rich>
      </c:tx>
      <c:layout>
        <c:manualLayout>
          <c:xMode val="edge"/>
          <c:yMode val="edge"/>
          <c:x val="0.14591829082589167"/>
          <c:y val="2.55977609877453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l-SI"/>
        </a:p>
      </c:txPr>
    </c:title>
    <c:autoTitleDeleted val="0"/>
    <c:plotArea>
      <c:layout/>
      <c:barChart>
        <c:barDir val="col"/>
        <c:grouping val="clustered"/>
        <c:varyColors val="0"/>
        <c:ser>
          <c:idx val="0"/>
          <c:order val="0"/>
          <c:tx>
            <c:strRef>
              <c:f>Sheet1!$B$51</c:f>
              <c:strCache>
                <c:ptCount val="1"/>
                <c:pt idx="0">
                  <c:v>povprečje 1961-1990</c:v>
                </c:pt>
              </c:strCache>
            </c:strRef>
          </c:tx>
          <c:spPr>
            <a:solidFill>
              <a:schemeClr val="accent1"/>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sl-SI"/>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Sheet1!$A$52</c:f>
              <c:strCache>
                <c:ptCount val="1"/>
                <c:pt idx="0">
                  <c:v>Osrednjeslovenska</c:v>
                </c:pt>
              </c:strCache>
            </c:strRef>
          </c:cat>
          <c:val>
            <c:numRef>
              <c:f>Sheet1!$B$52</c:f>
              <c:numCache>
                <c:formatCode>0</c:formatCode>
                <c:ptCount val="1"/>
                <c:pt idx="0">
                  <c:v>3310.9233333333332</c:v>
                </c:pt>
              </c:numCache>
            </c:numRef>
          </c:val>
          <c:extLst>
            <c:ext xmlns:c16="http://schemas.microsoft.com/office/drawing/2014/chart" uri="{C3380CC4-5D6E-409C-BE32-E72D297353CC}">
              <c16:uniqueId val="{00000000-5DC9-4E42-9A3E-BAFB7E324DF8}"/>
            </c:ext>
          </c:extLst>
        </c:ser>
        <c:ser>
          <c:idx val="1"/>
          <c:order val="1"/>
          <c:tx>
            <c:strRef>
              <c:f>Sheet1!$C$51</c:f>
              <c:strCache>
                <c:ptCount val="1"/>
                <c:pt idx="0">
                  <c:v>povprečje 1988-2017</c:v>
                </c:pt>
              </c:strCache>
            </c:strRef>
          </c:tx>
          <c:spPr>
            <a:solidFill>
              <a:schemeClr val="accent2"/>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sl-SI"/>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Sheet1!$A$52</c:f>
              <c:strCache>
                <c:ptCount val="1"/>
                <c:pt idx="0">
                  <c:v>Osrednjeslovenska</c:v>
                </c:pt>
              </c:strCache>
            </c:strRef>
          </c:cat>
          <c:val>
            <c:numRef>
              <c:f>Sheet1!$C$52</c:f>
              <c:numCache>
                <c:formatCode>0</c:formatCode>
                <c:ptCount val="1"/>
                <c:pt idx="0">
                  <c:v>2903.893333333333</c:v>
                </c:pt>
              </c:numCache>
            </c:numRef>
          </c:val>
          <c:extLst>
            <c:ext xmlns:c16="http://schemas.microsoft.com/office/drawing/2014/chart" uri="{C3380CC4-5D6E-409C-BE32-E72D297353CC}">
              <c16:uniqueId val="{00000001-5DC9-4E42-9A3E-BAFB7E324DF8}"/>
            </c:ext>
          </c:extLst>
        </c:ser>
        <c:dLbls>
          <c:showLegendKey val="0"/>
          <c:showVal val="0"/>
          <c:showCatName val="0"/>
          <c:showSerName val="0"/>
          <c:showPercent val="0"/>
          <c:showBubbleSize val="0"/>
        </c:dLbls>
        <c:gapWidth val="219"/>
        <c:overlap val="-27"/>
        <c:axId val="1782640607"/>
        <c:axId val="1782654751"/>
      </c:barChart>
      <c:catAx>
        <c:axId val="1782640607"/>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crossAx val="1782654751"/>
        <c:crosses val="autoZero"/>
        <c:auto val="1"/>
        <c:lblAlgn val="ctr"/>
        <c:lblOffset val="100"/>
        <c:noMultiLvlLbl val="0"/>
      </c:catAx>
      <c:valAx>
        <c:axId val="17826547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sl-SI"/>
                  <a:t>Temperaturni primanjkljaj [Kdan]</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l-SI"/>
            </a:p>
          </c:txPr>
        </c:title>
        <c:numFmt formatCode="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crossAx val="178264060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l-SI"/>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sl-SI"/>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sl-SI"/>
        </a:p>
      </c:txPr>
    </c:title>
    <c:autoTitleDeleted val="0"/>
    <c:plotArea>
      <c:layout/>
      <c:lineChart>
        <c:grouping val="standard"/>
        <c:varyColors val="0"/>
        <c:ser>
          <c:idx val="0"/>
          <c:order val="0"/>
          <c:tx>
            <c:strRef>
              <c:f>Sheet1!$A$56</c:f>
              <c:strCache>
                <c:ptCount val="1"/>
                <c:pt idx="0">
                  <c:v>Osrednjeslovenska</c:v>
                </c:pt>
              </c:strCache>
            </c:strRef>
          </c:tx>
          <c:spPr>
            <a:ln w="25400" cap="rnd">
              <a:solidFill>
                <a:srgbClr val="C00000"/>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sl-SI"/>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Sheet1!$B$55:$I$55</c:f>
              <c:numCache>
                <c:formatCode>General</c:formatCode>
                <c:ptCount val="8"/>
                <c:pt idx="0">
                  <c:v>2015</c:v>
                </c:pt>
                <c:pt idx="1">
                  <c:v>2020</c:v>
                </c:pt>
                <c:pt idx="2">
                  <c:v>2025</c:v>
                </c:pt>
                <c:pt idx="3">
                  <c:v>2030</c:v>
                </c:pt>
                <c:pt idx="4">
                  <c:v>2035</c:v>
                </c:pt>
                <c:pt idx="5">
                  <c:v>2040</c:v>
                </c:pt>
                <c:pt idx="6">
                  <c:v>2045</c:v>
                </c:pt>
                <c:pt idx="7">
                  <c:v>2050</c:v>
                </c:pt>
              </c:numCache>
            </c:numRef>
          </c:cat>
          <c:val>
            <c:numRef>
              <c:f>Sheet1!$B$56:$I$56</c:f>
              <c:numCache>
                <c:formatCode>0</c:formatCode>
                <c:ptCount val="8"/>
                <c:pt idx="0">
                  <c:v>3088.539874999999</c:v>
                </c:pt>
                <c:pt idx="1">
                  <c:v>3072.5223749999986</c:v>
                </c:pt>
                <c:pt idx="2">
                  <c:v>3035.8784999999989</c:v>
                </c:pt>
                <c:pt idx="3">
                  <c:v>2987.7376249999984</c:v>
                </c:pt>
                <c:pt idx="4">
                  <c:v>2934.590624999998</c:v>
                </c:pt>
                <c:pt idx="5">
                  <c:v>2895.6319999999992</c:v>
                </c:pt>
                <c:pt idx="6">
                  <c:v>2870.8242499999988</c:v>
                </c:pt>
                <c:pt idx="7">
                  <c:v>2847.3592499999995</c:v>
                </c:pt>
              </c:numCache>
            </c:numRef>
          </c:val>
          <c:smooth val="0"/>
          <c:extLst>
            <c:ext xmlns:c16="http://schemas.microsoft.com/office/drawing/2014/chart" uri="{C3380CC4-5D6E-409C-BE32-E72D297353CC}">
              <c16:uniqueId val="{00000000-B0DA-4EB7-B059-6C292A7B2FD3}"/>
            </c:ext>
          </c:extLst>
        </c:ser>
        <c:dLbls>
          <c:showLegendKey val="0"/>
          <c:showVal val="0"/>
          <c:showCatName val="0"/>
          <c:showSerName val="0"/>
          <c:showPercent val="0"/>
          <c:showBubbleSize val="0"/>
        </c:dLbls>
        <c:marker val="1"/>
        <c:smooth val="0"/>
        <c:axId val="1782702047"/>
        <c:axId val="1782699135"/>
      </c:lineChart>
      <c:catAx>
        <c:axId val="1782702047"/>
        <c:scaling>
          <c:orientation val="minMax"/>
        </c:scaling>
        <c:delete val="0"/>
        <c:axPos val="b"/>
        <c:title>
          <c:tx>
            <c:rich>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sl-SI"/>
                  <a:t>Leto</a:t>
                </a:r>
              </a:p>
            </c:rich>
          </c:tx>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l-SI"/>
            </a:p>
          </c:txPr>
        </c:title>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l-SI"/>
          </a:p>
        </c:txPr>
        <c:crossAx val="1782699135"/>
        <c:crosses val="autoZero"/>
        <c:auto val="1"/>
        <c:lblAlgn val="ctr"/>
        <c:lblOffset val="100"/>
        <c:noMultiLvlLbl val="0"/>
      </c:catAx>
      <c:valAx>
        <c:axId val="17826991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sl-SI"/>
                  <a:t>Temperaturni primnjkljaj [Kdan]</a:t>
                </a:r>
              </a:p>
            </c:rich>
          </c:tx>
          <c:layout>
            <c:manualLayout>
              <c:xMode val="edge"/>
              <c:yMode val="edge"/>
              <c:x val="1.845444059976932E-2"/>
              <c:y val="0.19022676219526613"/>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l-SI"/>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l-SI"/>
          </a:p>
        </c:txPr>
        <c:crossAx val="178270204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strRef>
          <c:f>wip!$B$60</c:f>
          <c:strCache>
            <c:ptCount val="1"/>
            <c:pt idx="0">
              <c:v>Vse stavbe</c:v>
            </c:pt>
          </c:strCache>
        </c:strRef>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manualLayout>
          <c:layoutTarget val="inner"/>
          <c:xMode val="edge"/>
          <c:yMode val="edge"/>
          <c:x val="0.26736099330105556"/>
          <c:y val="0.16582022159011794"/>
          <c:w val="0.66770855943180973"/>
          <c:h val="0.64937043741173195"/>
        </c:manualLayout>
      </c:layout>
      <c:barChart>
        <c:barDir val="col"/>
        <c:grouping val="clustered"/>
        <c:varyColors val="0"/>
        <c:ser>
          <c:idx val="0"/>
          <c:order val="0"/>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wip!$D$42:$I$42</c:f>
              <c:strCache>
                <c:ptCount val="6"/>
                <c:pt idx="0">
                  <c:v>pred 1945</c:v>
                </c:pt>
                <c:pt idx="1">
                  <c:v>1946 - 1970</c:v>
                </c:pt>
                <c:pt idx="2">
                  <c:v>1971 - 1980</c:v>
                </c:pt>
                <c:pt idx="3">
                  <c:v>1981 - 2002</c:v>
                </c:pt>
                <c:pt idx="4">
                  <c:v>2003 - 2008</c:v>
                </c:pt>
                <c:pt idx="5">
                  <c:v>od 2009</c:v>
                </c:pt>
              </c:strCache>
            </c:strRef>
          </c:cat>
          <c:val>
            <c:numRef>
              <c:f>wip!$D$62:$I$62</c:f>
              <c:numCache>
                <c:formatCode>General</c:formatCode>
                <c:ptCount val="6"/>
                <c:pt idx="0">
                  <c:v>2424226.1999999993</c:v>
                </c:pt>
                <c:pt idx="1">
                  <c:v>3637164.3999999887</c:v>
                </c:pt>
                <c:pt idx="2">
                  <c:v>3044999.2999999989</c:v>
                </c:pt>
                <c:pt idx="3">
                  <c:v>3348863.1999999853</c:v>
                </c:pt>
                <c:pt idx="4">
                  <c:v>1074447.3999999969</c:v>
                </c:pt>
                <c:pt idx="5">
                  <c:v>1403032.0999999966</c:v>
                </c:pt>
              </c:numCache>
            </c:numRef>
          </c:val>
          <c:extLst>
            <c:ext xmlns:c16="http://schemas.microsoft.com/office/drawing/2014/chart" uri="{C3380CC4-5D6E-409C-BE32-E72D297353CC}">
              <c16:uniqueId val="{00000000-D0EF-4443-9D8E-47AC04C9421D}"/>
            </c:ext>
          </c:extLst>
        </c:ser>
        <c:dLbls>
          <c:showLegendKey val="0"/>
          <c:showVal val="0"/>
          <c:showCatName val="0"/>
          <c:showSerName val="0"/>
          <c:showPercent val="0"/>
          <c:showBubbleSize val="0"/>
        </c:dLbls>
        <c:gapWidth val="50"/>
        <c:overlap val="-27"/>
        <c:axId val="969606992"/>
        <c:axId val="790308880"/>
      </c:barChart>
      <c:catAx>
        <c:axId val="96960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sl-SI"/>
          </a:p>
        </c:txPr>
        <c:crossAx val="790308880"/>
        <c:crosses val="autoZero"/>
        <c:auto val="1"/>
        <c:lblAlgn val="ctr"/>
        <c:lblOffset val="100"/>
        <c:noMultiLvlLbl val="0"/>
      </c:catAx>
      <c:valAx>
        <c:axId val="790308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Površina [1000 m2]</a:t>
                </a:r>
              </a:p>
            </c:rich>
          </c:tx>
          <c:layout>
            <c:manualLayout>
              <c:xMode val="edge"/>
              <c:yMode val="edge"/>
              <c:x val="0"/>
              <c:y val="0.26142899767270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69606992"/>
        <c:crosses val="autoZero"/>
        <c:crossBetween val="between"/>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wip!$B$63</c:f>
          <c:strCache>
            <c:ptCount val="1"/>
            <c:pt idx="0">
              <c:v>tri- in večstanovanjske stavbe</c:v>
            </c:pt>
          </c:strCache>
        </c:strRef>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manualLayout>
          <c:layoutTarget val="inner"/>
          <c:xMode val="edge"/>
          <c:yMode val="edge"/>
          <c:x val="0.26771213066810751"/>
          <c:y val="0.16582022159011794"/>
          <c:w val="0.66727214595168904"/>
          <c:h val="0.64937043741173195"/>
        </c:manualLayout>
      </c:layout>
      <c:barChart>
        <c:barDir val="col"/>
        <c:grouping val="cluster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wip!$D$42:$I$42</c:f>
              <c:strCache>
                <c:ptCount val="6"/>
                <c:pt idx="0">
                  <c:v>pred 1945</c:v>
                </c:pt>
                <c:pt idx="1">
                  <c:v>1946 - 1970</c:v>
                </c:pt>
                <c:pt idx="2">
                  <c:v>1971 - 1980</c:v>
                </c:pt>
                <c:pt idx="3">
                  <c:v>1981 - 2002</c:v>
                </c:pt>
                <c:pt idx="4">
                  <c:v>2003 - 2008</c:v>
                </c:pt>
                <c:pt idx="5">
                  <c:v>od 2009</c:v>
                </c:pt>
              </c:strCache>
            </c:strRef>
          </c:cat>
          <c:val>
            <c:numRef>
              <c:f>wip!$D$63:$I$63</c:f>
              <c:numCache>
                <c:formatCode>General</c:formatCode>
                <c:ptCount val="6"/>
                <c:pt idx="0">
                  <c:v>881155.69999999902</c:v>
                </c:pt>
                <c:pt idx="1">
                  <c:v>1419726.1999999899</c:v>
                </c:pt>
                <c:pt idx="2">
                  <c:v>1172439.7</c:v>
                </c:pt>
                <c:pt idx="3">
                  <c:v>1094355.49999999</c:v>
                </c:pt>
                <c:pt idx="4">
                  <c:v>361846.19999999797</c:v>
                </c:pt>
                <c:pt idx="5">
                  <c:v>334046.5</c:v>
                </c:pt>
              </c:numCache>
            </c:numRef>
          </c:val>
          <c:extLst>
            <c:ext xmlns:c16="http://schemas.microsoft.com/office/drawing/2014/chart" uri="{C3380CC4-5D6E-409C-BE32-E72D297353CC}">
              <c16:uniqueId val="{00000000-67F4-47FD-A584-0E70FBF26239}"/>
            </c:ext>
          </c:extLst>
        </c:ser>
        <c:dLbls>
          <c:showLegendKey val="0"/>
          <c:showVal val="0"/>
          <c:showCatName val="0"/>
          <c:showSerName val="0"/>
          <c:showPercent val="0"/>
          <c:showBubbleSize val="0"/>
        </c:dLbls>
        <c:gapWidth val="50"/>
        <c:overlap val="-27"/>
        <c:axId val="969606992"/>
        <c:axId val="790308880"/>
      </c:barChart>
      <c:catAx>
        <c:axId val="96960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sl-SI"/>
          </a:p>
        </c:txPr>
        <c:crossAx val="790308880"/>
        <c:crosses val="autoZero"/>
        <c:auto val="1"/>
        <c:lblAlgn val="ctr"/>
        <c:lblOffset val="100"/>
        <c:noMultiLvlLbl val="0"/>
      </c:catAx>
      <c:valAx>
        <c:axId val="790308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Površina</a:t>
                </a:r>
                <a:r>
                  <a:rPr lang="sl-SI" baseline="0"/>
                  <a:t> [1000 m2]</a:t>
                </a:r>
                <a:endParaRPr lang="sl-SI"/>
              </a:p>
            </c:rich>
          </c:tx>
          <c:layout>
            <c:manualLayout>
              <c:xMode val="edge"/>
              <c:yMode val="edge"/>
              <c:x val="0"/>
              <c:y val="0.28163865295486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69606992"/>
        <c:crosses val="autoZero"/>
        <c:crossBetween val="between"/>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strRef>
          <c:f>wip!$B$64</c:f>
          <c:strCache>
            <c:ptCount val="1"/>
            <c:pt idx="0">
              <c:v>eno- in dvostanovanjske stavbe</c:v>
            </c:pt>
          </c:strCache>
        </c:strRef>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manualLayout>
          <c:layoutTarget val="inner"/>
          <c:xMode val="edge"/>
          <c:yMode val="edge"/>
          <c:x val="0.26145810384590723"/>
          <c:y val="0.16271318600441589"/>
          <c:w val="0.67361147906563412"/>
          <c:h val="0.65247747299743397"/>
        </c:manualLayout>
      </c:layout>
      <c:barChart>
        <c:barDir val="col"/>
        <c:grouping val="clustered"/>
        <c:varyColors val="0"/>
        <c:ser>
          <c:idx val="0"/>
          <c:order val="0"/>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wip!$D$42:$I$42</c:f>
              <c:strCache>
                <c:ptCount val="6"/>
                <c:pt idx="0">
                  <c:v>pred 1945</c:v>
                </c:pt>
                <c:pt idx="1">
                  <c:v>1946 - 1970</c:v>
                </c:pt>
                <c:pt idx="2">
                  <c:v>1971 - 1980</c:v>
                </c:pt>
                <c:pt idx="3">
                  <c:v>1981 - 2002</c:v>
                </c:pt>
                <c:pt idx="4">
                  <c:v>2003 - 2008</c:v>
                </c:pt>
                <c:pt idx="5">
                  <c:v>od 2009</c:v>
                </c:pt>
              </c:strCache>
            </c:strRef>
          </c:cat>
          <c:val>
            <c:numRef>
              <c:f>wip!$D$64:$I$64</c:f>
              <c:numCache>
                <c:formatCode>General</c:formatCode>
                <c:ptCount val="6"/>
                <c:pt idx="0">
                  <c:v>670205.20000000205</c:v>
                </c:pt>
                <c:pt idx="1">
                  <c:v>1073999.3</c:v>
                </c:pt>
                <c:pt idx="2">
                  <c:v>718794.10000000102</c:v>
                </c:pt>
                <c:pt idx="3">
                  <c:v>820049.799999999</c:v>
                </c:pt>
                <c:pt idx="4">
                  <c:v>182610.2</c:v>
                </c:pt>
                <c:pt idx="5">
                  <c:v>203052.399999999</c:v>
                </c:pt>
              </c:numCache>
            </c:numRef>
          </c:val>
          <c:extLst>
            <c:ext xmlns:c16="http://schemas.microsoft.com/office/drawing/2014/chart" uri="{C3380CC4-5D6E-409C-BE32-E72D297353CC}">
              <c16:uniqueId val="{00000000-BDFE-4D57-9AE7-13B0F74EF230}"/>
            </c:ext>
          </c:extLst>
        </c:ser>
        <c:dLbls>
          <c:showLegendKey val="0"/>
          <c:showVal val="0"/>
          <c:showCatName val="0"/>
          <c:showSerName val="0"/>
          <c:showPercent val="0"/>
          <c:showBubbleSize val="0"/>
        </c:dLbls>
        <c:gapWidth val="50"/>
        <c:overlap val="-27"/>
        <c:axId val="969606992"/>
        <c:axId val="790308880"/>
      </c:barChart>
      <c:catAx>
        <c:axId val="96960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sl-SI"/>
          </a:p>
        </c:txPr>
        <c:crossAx val="790308880"/>
        <c:crosses val="autoZero"/>
        <c:auto val="1"/>
        <c:lblAlgn val="ctr"/>
        <c:lblOffset val="100"/>
        <c:noMultiLvlLbl val="0"/>
      </c:catAx>
      <c:valAx>
        <c:axId val="790308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sz="1000" b="0" i="0" u="none" strike="noStrike" baseline="0">
                    <a:effectLst/>
                  </a:rPr>
                  <a:t>Površina [1000 m2]</a:t>
                </a:r>
                <a:endParaRPr lang="sl-SI"/>
              </a:p>
            </c:rich>
          </c:tx>
          <c:layout>
            <c:manualLayout>
              <c:xMode val="edge"/>
              <c:yMode val="edge"/>
              <c:x val="0"/>
              <c:y val="0.2800851351620153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69606992"/>
        <c:crosses val="autoZero"/>
        <c:crossBetween val="between"/>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wip!$B$65</c:f>
          <c:strCache>
            <c:ptCount val="1"/>
            <c:pt idx="0">
              <c:v>Druge upravne stavbe</c:v>
            </c:pt>
          </c:strCache>
        </c:strRef>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manualLayout>
          <c:layoutTarget val="inner"/>
          <c:xMode val="edge"/>
          <c:yMode val="edge"/>
          <c:x val="0.2171180768376948"/>
          <c:y val="0.16582022159011794"/>
          <c:w val="0.71786619978210187"/>
          <c:h val="0.70807152944920737"/>
        </c:manualLayout>
      </c:layout>
      <c:barChart>
        <c:barDir val="col"/>
        <c:grouping val="clustered"/>
        <c:varyColors val="0"/>
        <c:ser>
          <c:idx val="0"/>
          <c:order val="0"/>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wip!$D$42:$I$42</c:f>
              <c:strCache>
                <c:ptCount val="6"/>
                <c:pt idx="0">
                  <c:v>pred 1945</c:v>
                </c:pt>
                <c:pt idx="1">
                  <c:v>1946 - 1970</c:v>
                </c:pt>
                <c:pt idx="2">
                  <c:v>1971 - 1980</c:v>
                </c:pt>
                <c:pt idx="3">
                  <c:v>1981 - 2002</c:v>
                </c:pt>
                <c:pt idx="4">
                  <c:v>2003 - 2008</c:v>
                </c:pt>
                <c:pt idx="5">
                  <c:v>od 2009</c:v>
                </c:pt>
              </c:strCache>
            </c:strRef>
          </c:cat>
          <c:val>
            <c:numRef>
              <c:f>wip!$D$65:$I$65</c:f>
              <c:numCache>
                <c:formatCode>General</c:formatCode>
                <c:ptCount val="6"/>
                <c:pt idx="0">
                  <c:v>234878.2</c:v>
                </c:pt>
                <c:pt idx="1">
                  <c:v>332801</c:v>
                </c:pt>
                <c:pt idx="2">
                  <c:v>416850.49999999802</c:v>
                </c:pt>
                <c:pt idx="3">
                  <c:v>533723.19999999902</c:v>
                </c:pt>
                <c:pt idx="4">
                  <c:v>226370.299999999</c:v>
                </c:pt>
                <c:pt idx="5">
                  <c:v>172926.6</c:v>
                </c:pt>
              </c:numCache>
            </c:numRef>
          </c:val>
          <c:extLst>
            <c:ext xmlns:c16="http://schemas.microsoft.com/office/drawing/2014/chart" uri="{C3380CC4-5D6E-409C-BE32-E72D297353CC}">
              <c16:uniqueId val="{00000000-9A24-45AF-BD96-6C004720A48D}"/>
            </c:ext>
          </c:extLst>
        </c:ser>
        <c:dLbls>
          <c:showLegendKey val="0"/>
          <c:showVal val="0"/>
          <c:showCatName val="0"/>
          <c:showSerName val="0"/>
          <c:showPercent val="0"/>
          <c:showBubbleSize val="0"/>
        </c:dLbls>
        <c:gapWidth val="50"/>
        <c:overlap val="-27"/>
        <c:axId val="969606992"/>
        <c:axId val="790308880"/>
      </c:barChart>
      <c:catAx>
        <c:axId val="96960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sl-SI"/>
          </a:p>
        </c:txPr>
        <c:crossAx val="790308880"/>
        <c:crosses val="autoZero"/>
        <c:auto val="1"/>
        <c:lblAlgn val="ctr"/>
        <c:lblOffset val="100"/>
        <c:noMultiLvlLbl val="0"/>
      </c:catAx>
      <c:valAx>
        <c:axId val="790308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sz="1000" b="0" i="0" u="none" strike="noStrike" baseline="0">
                    <a:effectLst/>
                  </a:rPr>
                  <a:t>Površina [1000 m2]</a:t>
                </a:r>
                <a:endParaRPr lang="sl-SI"/>
              </a:p>
            </c:rich>
          </c:tx>
          <c:layout>
            <c:manualLayout>
              <c:xMode val="edge"/>
              <c:yMode val="edge"/>
              <c:x val="0"/>
              <c:y val="0.3059367851530642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69606992"/>
        <c:crosses val="autoZero"/>
        <c:crossBetween val="between"/>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strRef>
          <c:f>wip!$B$35</c:f>
          <c:strCache>
            <c:ptCount val="1"/>
            <c:pt idx="0">
              <c:v>Vse stavbe</c:v>
            </c:pt>
          </c:strCache>
        </c:strRef>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manualLayout>
          <c:layoutTarget val="inner"/>
          <c:xMode val="edge"/>
          <c:yMode val="edge"/>
          <c:x val="0.28724444444444447"/>
          <c:y val="0.16015600084532478"/>
          <c:w val="0.64807962962962962"/>
          <c:h val="0.72664041036675564"/>
        </c:manualLayout>
      </c:layout>
      <c:barChart>
        <c:barDir val="col"/>
        <c:grouping val="clustered"/>
        <c:varyColors val="0"/>
        <c:ser>
          <c:idx val="0"/>
          <c:order val="0"/>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wip!$D$14:$F$14</c:f>
              <c:strCache>
                <c:ptCount val="3"/>
                <c:pt idx="0">
                  <c:v>EN</c:v>
                </c:pt>
                <c:pt idx="1">
                  <c:v>EU</c:v>
                </c:pt>
                <c:pt idx="2">
                  <c:v>ZEU</c:v>
                </c:pt>
              </c:strCache>
            </c:strRef>
          </c:cat>
          <c:val>
            <c:numRef>
              <c:f>wip!$D$35:$F$35</c:f>
              <c:numCache>
                <c:formatCode>#,##0</c:formatCode>
                <c:ptCount val="3"/>
                <c:pt idx="0">
                  <c:v>12021149.999999978</c:v>
                </c:pt>
                <c:pt idx="1">
                  <c:v>1929587.5999999954</c:v>
                </c:pt>
                <c:pt idx="2">
                  <c:v>615998.00000000105</c:v>
                </c:pt>
              </c:numCache>
            </c:numRef>
          </c:val>
          <c:extLst>
            <c:ext xmlns:c16="http://schemas.microsoft.com/office/drawing/2014/chart" uri="{C3380CC4-5D6E-409C-BE32-E72D297353CC}">
              <c16:uniqueId val="{00000000-D208-4571-9297-945B94734BAC}"/>
            </c:ext>
          </c:extLst>
        </c:ser>
        <c:dLbls>
          <c:showLegendKey val="0"/>
          <c:showVal val="0"/>
          <c:showCatName val="0"/>
          <c:showSerName val="0"/>
          <c:showPercent val="0"/>
          <c:showBubbleSize val="0"/>
        </c:dLbls>
        <c:gapWidth val="50"/>
        <c:overlap val="-27"/>
        <c:axId val="969606992"/>
        <c:axId val="790308880"/>
      </c:barChart>
      <c:catAx>
        <c:axId val="96960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790308880"/>
        <c:crosses val="autoZero"/>
        <c:auto val="1"/>
        <c:lblAlgn val="ctr"/>
        <c:lblOffset val="100"/>
        <c:noMultiLvlLbl val="0"/>
      </c:catAx>
      <c:valAx>
        <c:axId val="790308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sz="1000" b="0" i="0" baseline="0">
                    <a:effectLst/>
                  </a:rPr>
                  <a:t>Površina [1000 m2]</a:t>
                </a:r>
                <a:endParaRPr lang="sl-SI" sz="1000">
                  <a:effectLst/>
                </a:endParaRPr>
              </a:p>
            </c:rich>
          </c:tx>
          <c:layout>
            <c:manualLayout>
              <c:xMode val="edge"/>
              <c:yMode val="edge"/>
              <c:x val="0"/>
              <c:y val="0.307104570517377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69606992"/>
        <c:crosses val="autoZero"/>
        <c:crossBetween val="between"/>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wip!$B$36</c:f>
          <c:strCache>
            <c:ptCount val="1"/>
            <c:pt idx="0">
              <c:v>tri- in večstanovanjske stavbe</c:v>
            </c:pt>
          </c:strCache>
        </c:strRef>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manualLayout>
          <c:layoutTarget val="inner"/>
          <c:xMode val="edge"/>
          <c:yMode val="edge"/>
          <c:x val="0.26631296296296297"/>
          <c:y val="0.16015600084532478"/>
          <c:w val="0.66901111111111111"/>
          <c:h val="0.72664041036675564"/>
        </c:manualLayout>
      </c:layout>
      <c:barChart>
        <c:barDir val="col"/>
        <c:grouping val="cluster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wip!$D$14:$F$14</c:f>
              <c:strCache>
                <c:ptCount val="3"/>
                <c:pt idx="0">
                  <c:v>EN</c:v>
                </c:pt>
                <c:pt idx="1">
                  <c:v>EU</c:v>
                </c:pt>
                <c:pt idx="2">
                  <c:v>ZEU</c:v>
                </c:pt>
              </c:strCache>
            </c:strRef>
          </c:cat>
          <c:val>
            <c:numRef>
              <c:f>wip!$D$36:$F$36</c:f>
              <c:numCache>
                <c:formatCode>#,##0</c:formatCode>
                <c:ptCount val="3"/>
                <c:pt idx="0">
                  <c:v>4132204.7999999882</c:v>
                </c:pt>
                <c:pt idx="1">
                  <c:v>648774.19999999891</c:v>
                </c:pt>
                <c:pt idx="2">
                  <c:v>482590.80000000092</c:v>
                </c:pt>
              </c:numCache>
            </c:numRef>
          </c:val>
          <c:extLst>
            <c:ext xmlns:c16="http://schemas.microsoft.com/office/drawing/2014/chart" uri="{C3380CC4-5D6E-409C-BE32-E72D297353CC}">
              <c16:uniqueId val="{00000000-E32F-476A-A5A2-6802568992E6}"/>
            </c:ext>
          </c:extLst>
        </c:ser>
        <c:dLbls>
          <c:showLegendKey val="0"/>
          <c:showVal val="0"/>
          <c:showCatName val="0"/>
          <c:showSerName val="0"/>
          <c:showPercent val="0"/>
          <c:showBubbleSize val="0"/>
        </c:dLbls>
        <c:gapWidth val="50"/>
        <c:overlap val="-27"/>
        <c:axId val="969606992"/>
        <c:axId val="790308880"/>
      </c:barChart>
      <c:catAx>
        <c:axId val="96960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790308880"/>
        <c:crosses val="autoZero"/>
        <c:auto val="1"/>
        <c:lblAlgn val="ctr"/>
        <c:lblOffset val="100"/>
        <c:noMultiLvlLbl val="0"/>
      </c:catAx>
      <c:valAx>
        <c:axId val="790308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sl-SI" sz="1000" b="0" i="0" baseline="0">
                    <a:effectLst/>
                  </a:rPr>
                  <a:t>Površina [1000 m2]</a:t>
                </a:r>
                <a:endParaRPr lang="sl-SI" sz="1000">
                  <a:effectLst/>
                </a:endParaRPr>
              </a:p>
            </c:rich>
          </c:tx>
          <c:layout>
            <c:manualLayout>
              <c:xMode val="edge"/>
              <c:yMode val="edge"/>
              <c:x val="0"/>
              <c:y val="0.31686422931355784"/>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69606992"/>
        <c:crosses val="autoZero"/>
        <c:crossBetween val="between"/>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strRef>
          <c:f>wip!$B$37</c:f>
          <c:strCache>
            <c:ptCount val="1"/>
            <c:pt idx="0">
              <c:v>eno- in dvostanovanjske stavbe</c:v>
            </c:pt>
          </c:strCache>
        </c:strRef>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manualLayout>
          <c:layoutTarget val="inner"/>
          <c:xMode val="edge"/>
          <c:yMode val="edge"/>
          <c:x val="0.26631296296296297"/>
          <c:y val="0.15715509788476686"/>
          <c:w val="0.66901111111111111"/>
          <c:h val="0.72964131332731363"/>
        </c:manualLayout>
      </c:layout>
      <c:barChart>
        <c:barDir val="col"/>
        <c:grouping val="clustered"/>
        <c:varyColors val="0"/>
        <c:ser>
          <c:idx val="0"/>
          <c:order val="0"/>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wip!$D$14:$F$14</c:f>
              <c:strCache>
                <c:ptCount val="3"/>
                <c:pt idx="0">
                  <c:v>EN</c:v>
                </c:pt>
                <c:pt idx="1">
                  <c:v>EU</c:v>
                </c:pt>
                <c:pt idx="2">
                  <c:v>ZEU</c:v>
                </c:pt>
              </c:strCache>
            </c:strRef>
          </c:cat>
          <c:val>
            <c:numRef>
              <c:f>wip!$D$37:$F$37</c:f>
              <c:numCache>
                <c:formatCode>#,##0</c:formatCode>
                <c:ptCount val="3"/>
                <c:pt idx="0">
                  <c:v>3285154.599999994</c:v>
                </c:pt>
                <c:pt idx="1">
                  <c:v>324978.79999999877</c:v>
                </c:pt>
                <c:pt idx="2">
                  <c:v>58577.599999999897</c:v>
                </c:pt>
              </c:numCache>
            </c:numRef>
          </c:val>
          <c:extLst>
            <c:ext xmlns:c16="http://schemas.microsoft.com/office/drawing/2014/chart" uri="{C3380CC4-5D6E-409C-BE32-E72D297353CC}">
              <c16:uniqueId val="{00000000-5BA6-462E-AF99-7A74474AEB24}"/>
            </c:ext>
          </c:extLst>
        </c:ser>
        <c:dLbls>
          <c:showLegendKey val="0"/>
          <c:showVal val="0"/>
          <c:showCatName val="0"/>
          <c:showSerName val="0"/>
          <c:showPercent val="0"/>
          <c:showBubbleSize val="0"/>
        </c:dLbls>
        <c:gapWidth val="50"/>
        <c:overlap val="-27"/>
        <c:axId val="969606992"/>
        <c:axId val="790308880"/>
      </c:barChart>
      <c:catAx>
        <c:axId val="96960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790308880"/>
        <c:crosses val="autoZero"/>
        <c:auto val="1"/>
        <c:lblAlgn val="ctr"/>
        <c:lblOffset val="100"/>
        <c:noMultiLvlLbl val="0"/>
      </c:catAx>
      <c:valAx>
        <c:axId val="790308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sl-SI" sz="1000" b="0" i="0" baseline="0">
                    <a:effectLst/>
                  </a:rPr>
                  <a:t>Površina [1000 m2]</a:t>
                </a:r>
                <a:endParaRPr lang="sl-SI" sz="1000">
                  <a:effectLst/>
                </a:endParaRPr>
              </a:p>
            </c:rich>
          </c:tx>
          <c:layout>
            <c:manualLayout>
              <c:xMode val="edge"/>
              <c:yMode val="edge"/>
              <c:x val="0"/>
              <c:y val="0.3153637778332789"/>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69606992"/>
        <c:crosses val="autoZero"/>
        <c:crossBetween val="between"/>
        <c:dispUnits>
          <c:builtInUnit val="thousands"/>
        </c:dispUnits>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wip!$B$38</c:f>
          <c:strCache>
            <c:ptCount val="1"/>
            <c:pt idx="0">
              <c:v>Druge upravne stavbe</c:v>
            </c:pt>
          </c:strCache>
        </c:strRef>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manualLayout>
          <c:layoutTarget val="inner"/>
          <c:xMode val="edge"/>
          <c:yMode val="edge"/>
          <c:x val="0.26043333333333341"/>
          <c:y val="0.16015600084532478"/>
          <c:w val="0.67489074074074074"/>
          <c:h val="0.72664041036675564"/>
        </c:manualLayout>
      </c:layout>
      <c:barChart>
        <c:barDir val="col"/>
        <c:grouping val="clustered"/>
        <c:varyColors val="0"/>
        <c:ser>
          <c:idx val="0"/>
          <c:order val="0"/>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wip!$D$14:$F$14</c:f>
              <c:strCache>
                <c:ptCount val="3"/>
                <c:pt idx="0">
                  <c:v>EN</c:v>
                </c:pt>
                <c:pt idx="1">
                  <c:v>EU</c:v>
                </c:pt>
                <c:pt idx="2">
                  <c:v>ZEU</c:v>
                </c:pt>
              </c:strCache>
            </c:strRef>
          </c:cat>
          <c:val>
            <c:numRef>
              <c:f>wip!$D$38:$F$38</c:f>
              <c:numCache>
                <c:formatCode>#,##0</c:formatCode>
                <c:ptCount val="3"/>
                <c:pt idx="0">
                  <c:v>1670330.7999999947</c:v>
                </c:pt>
                <c:pt idx="1">
                  <c:v>235563.69999999998</c:v>
                </c:pt>
                <c:pt idx="2">
                  <c:v>11655.299999999992</c:v>
                </c:pt>
              </c:numCache>
            </c:numRef>
          </c:val>
          <c:extLst>
            <c:ext xmlns:c16="http://schemas.microsoft.com/office/drawing/2014/chart" uri="{C3380CC4-5D6E-409C-BE32-E72D297353CC}">
              <c16:uniqueId val="{00000000-79AE-4CF4-A91A-77E36917E0CD}"/>
            </c:ext>
          </c:extLst>
        </c:ser>
        <c:dLbls>
          <c:showLegendKey val="0"/>
          <c:showVal val="0"/>
          <c:showCatName val="0"/>
          <c:showSerName val="0"/>
          <c:showPercent val="0"/>
          <c:showBubbleSize val="0"/>
        </c:dLbls>
        <c:gapWidth val="50"/>
        <c:overlap val="-27"/>
        <c:axId val="969606992"/>
        <c:axId val="790308880"/>
      </c:barChart>
      <c:catAx>
        <c:axId val="96960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790308880"/>
        <c:crosses val="autoZero"/>
        <c:auto val="1"/>
        <c:lblAlgn val="ctr"/>
        <c:lblOffset val="100"/>
        <c:noMultiLvlLbl val="0"/>
      </c:catAx>
      <c:valAx>
        <c:axId val="790308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sz="1000" b="0" i="0" baseline="0">
                    <a:effectLst/>
                  </a:rPr>
                  <a:t>Površina [1000 m2]</a:t>
                </a:r>
                <a:endParaRPr lang="sl-SI" sz="1000">
                  <a:effectLst/>
                </a:endParaRPr>
              </a:p>
            </c:rich>
          </c:tx>
          <c:layout>
            <c:manualLayout>
              <c:xMode val="edge"/>
              <c:yMode val="edge"/>
              <c:x val="0"/>
              <c:y val="0.316864229313557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969606992"/>
        <c:crosses val="autoZero"/>
        <c:crossBetween val="between"/>
        <c:dispUnits>
          <c:builtInUnit val="thousands"/>
        </c:dispUnits>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10</xdr:col>
      <xdr:colOff>106286</xdr:colOff>
      <xdr:row>8</xdr:row>
      <xdr:rowOff>6165</xdr:rowOff>
    </xdr:from>
    <xdr:to>
      <xdr:col>17</xdr:col>
      <xdr:colOff>159086</xdr:colOff>
      <xdr:row>23</xdr:row>
      <xdr:rowOff>41384</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55486</xdr:colOff>
      <xdr:row>23</xdr:row>
      <xdr:rowOff>43154</xdr:rowOff>
    </xdr:from>
    <xdr:to>
      <xdr:col>6</xdr:col>
      <xdr:colOff>386686</xdr:colOff>
      <xdr:row>36</xdr:row>
      <xdr:rowOff>143805</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384510</xdr:colOff>
      <xdr:row>23</xdr:row>
      <xdr:rowOff>43154</xdr:rowOff>
    </xdr:from>
    <xdr:to>
      <xdr:col>10</xdr:col>
      <xdr:colOff>106110</xdr:colOff>
      <xdr:row>36</xdr:row>
      <xdr:rowOff>143805</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103934</xdr:colOff>
      <xdr:row>23</xdr:row>
      <xdr:rowOff>43154</xdr:rowOff>
    </xdr:from>
    <xdr:to>
      <xdr:col>13</xdr:col>
      <xdr:colOff>435134</xdr:colOff>
      <xdr:row>36</xdr:row>
      <xdr:rowOff>143805</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432958</xdr:colOff>
      <xdr:row>23</xdr:row>
      <xdr:rowOff>43154</xdr:rowOff>
    </xdr:from>
    <xdr:to>
      <xdr:col>17</xdr:col>
      <xdr:colOff>154558</xdr:colOff>
      <xdr:row>36</xdr:row>
      <xdr:rowOff>143805</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55486</xdr:colOff>
      <xdr:row>36</xdr:row>
      <xdr:rowOff>110971</xdr:rowOff>
    </xdr:from>
    <xdr:to>
      <xdr:col>6</xdr:col>
      <xdr:colOff>386686</xdr:colOff>
      <xdr:row>50</xdr:row>
      <xdr:rowOff>52070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382004</xdr:colOff>
      <xdr:row>36</xdr:row>
      <xdr:rowOff>110971</xdr:rowOff>
    </xdr:from>
    <xdr:to>
      <xdr:col>10</xdr:col>
      <xdr:colOff>103604</xdr:colOff>
      <xdr:row>50</xdr:row>
      <xdr:rowOff>52070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98922</xdr:colOff>
      <xdr:row>36</xdr:row>
      <xdr:rowOff>110971</xdr:rowOff>
    </xdr:from>
    <xdr:to>
      <xdr:col>13</xdr:col>
      <xdr:colOff>430122</xdr:colOff>
      <xdr:row>50</xdr:row>
      <xdr:rowOff>52070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425441</xdr:colOff>
      <xdr:row>36</xdr:row>
      <xdr:rowOff>110971</xdr:rowOff>
    </xdr:from>
    <xdr:to>
      <xdr:col>17</xdr:col>
      <xdr:colOff>147041</xdr:colOff>
      <xdr:row>50</xdr:row>
      <xdr:rowOff>52070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55486</xdr:colOff>
      <xdr:row>8</xdr:row>
      <xdr:rowOff>6165</xdr:rowOff>
    </xdr:from>
    <xdr:to>
      <xdr:col>10</xdr:col>
      <xdr:colOff>101936</xdr:colOff>
      <xdr:row>23</xdr:row>
      <xdr:rowOff>41384</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55306</xdr:colOff>
      <xdr:row>51</xdr:row>
      <xdr:rowOff>9205</xdr:rowOff>
    </xdr:from>
    <xdr:to>
      <xdr:col>10</xdr:col>
      <xdr:colOff>107674</xdr:colOff>
      <xdr:row>61</xdr:row>
      <xdr:rowOff>405848</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8</xdr:col>
      <xdr:colOff>0</xdr:colOff>
      <xdr:row>2</xdr:row>
      <xdr:rowOff>0</xdr:rowOff>
    </xdr:from>
    <xdr:to>
      <xdr:col>8</xdr:col>
      <xdr:colOff>304800</xdr:colOff>
      <xdr:row>2</xdr:row>
      <xdr:rowOff>304800</xdr:rowOff>
    </xdr:to>
    <xdr:sp macro="" textlink="">
      <xdr:nvSpPr>
        <xdr:cNvPr id="1029" name="AutoShape 5" descr="LifeClimatePath2050">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626745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4</xdr:row>
      <xdr:rowOff>304800</xdr:rowOff>
    </xdr:to>
    <xdr:sp macro="" textlink="">
      <xdr:nvSpPr>
        <xdr:cNvPr id="1030" name="AutoShape 6" descr="LifeClimatePath2050">
          <a:extLst>
            <a:ext uri="{FF2B5EF4-FFF2-40B4-BE49-F238E27FC236}">
              <a16:creationId xmlns:a16="http://schemas.microsoft.com/office/drawing/2014/main" id="{00000000-0008-0000-0000-000006040000}"/>
            </a:ext>
          </a:extLst>
        </xdr:cNvPr>
        <xdr:cNvSpPr>
          <a:spLocks noChangeAspect="1" noChangeArrowheads="1"/>
        </xdr:cNvSpPr>
      </xdr:nvSpPr>
      <xdr:spPr bwMode="auto">
        <a:xfrm>
          <a:off x="209550" y="78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142875</xdr:colOff>
      <xdr:row>2</xdr:row>
      <xdr:rowOff>76200</xdr:rowOff>
    </xdr:from>
    <xdr:to>
      <xdr:col>17</xdr:col>
      <xdr:colOff>199800</xdr:colOff>
      <xdr:row>6</xdr:row>
      <xdr:rowOff>37948</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2"/>
        <a:stretch>
          <a:fillRect/>
        </a:stretch>
      </xdr:blipFill>
      <xdr:spPr>
        <a:xfrm>
          <a:off x="9896475" y="266700"/>
          <a:ext cx="1800000" cy="1219048"/>
        </a:xfrm>
        <a:prstGeom prst="rect">
          <a:avLst/>
        </a:prstGeom>
      </xdr:spPr>
    </xdr:pic>
    <xdr:clientData/>
  </xdr:twoCellAnchor>
  <xdr:twoCellAnchor editAs="oneCell">
    <xdr:from>
      <xdr:col>1</xdr:col>
      <xdr:colOff>0</xdr:colOff>
      <xdr:row>4</xdr:row>
      <xdr:rowOff>0</xdr:rowOff>
    </xdr:from>
    <xdr:to>
      <xdr:col>1</xdr:col>
      <xdr:colOff>304800</xdr:colOff>
      <xdr:row>4</xdr:row>
      <xdr:rowOff>304800</xdr:rowOff>
    </xdr:to>
    <xdr:sp macro="" textlink="">
      <xdr:nvSpPr>
        <xdr:cNvPr id="1031" name="AutoShape 7" descr="https://www.podnebnapot2050.si/wp-content/uploads/2018/01/ICO_stavbe.svg">
          <a:extLst>
            <a:ext uri="{FF2B5EF4-FFF2-40B4-BE49-F238E27FC236}">
              <a16:creationId xmlns:a16="http://schemas.microsoft.com/office/drawing/2014/main" id="{00000000-0008-0000-0000-000007040000}"/>
            </a:ext>
          </a:extLst>
        </xdr:cNvPr>
        <xdr:cNvSpPr>
          <a:spLocks noChangeAspect="1" noChangeArrowheads="1"/>
        </xdr:cNvSpPr>
      </xdr:nvSpPr>
      <xdr:spPr bwMode="auto">
        <a:xfrm>
          <a:off x="209550" y="78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xdr:row>
      <xdr:rowOff>0</xdr:rowOff>
    </xdr:from>
    <xdr:to>
      <xdr:col>11</xdr:col>
      <xdr:colOff>304800</xdr:colOff>
      <xdr:row>3</xdr:row>
      <xdr:rowOff>304800</xdr:rowOff>
    </xdr:to>
    <xdr:sp macro="" textlink="">
      <xdr:nvSpPr>
        <xdr:cNvPr id="1032" name="AutoShape 8" descr="https://www.podnebnapot2050.si/wp-content/uploads/2018/01/ICO_stavbe.svg">
          <a:extLst>
            <a:ext uri="{FF2B5EF4-FFF2-40B4-BE49-F238E27FC236}">
              <a16:creationId xmlns:a16="http://schemas.microsoft.com/office/drawing/2014/main" id="{00000000-0008-0000-0000-000008040000}"/>
            </a:ext>
          </a:extLst>
        </xdr:cNvPr>
        <xdr:cNvSpPr>
          <a:spLocks noChangeAspect="1" noChangeArrowheads="1"/>
        </xdr:cNvSpPr>
      </xdr:nvSpPr>
      <xdr:spPr bwMode="auto">
        <a:xfrm>
          <a:off x="80105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1609725</xdr:colOff>
      <xdr:row>1</xdr:row>
      <xdr:rowOff>133350</xdr:rowOff>
    </xdr:from>
    <xdr:to>
      <xdr:col>2</xdr:col>
      <xdr:colOff>7804</xdr:colOff>
      <xdr:row>5</xdr:row>
      <xdr:rowOff>278296</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3"/>
        <a:stretch>
          <a:fillRect/>
        </a:stretch>
      </xdr:blipFill>
      <xdr:spPr>
        <a:xfrm>
          <a:off x="1819275" y="133350"/>
          <a:ext cx="1388929" cy="1352550"/>
        </a:xfrm>
        <a:prstGeom prst="rect">
          <a:avLst/>
        </a:prstGeom>
      </xdr:spPr>
    </xdr:pic>
    <xdr:clientData/>
  </xdr:twoCellAnchor>
  <xdr:twoCellAnchor>
    <xdr:from>
      <xdr:col>8</xdr:col>
      <xdr:colOff>66261</xdr:colOff>
      <xdr:row>2</xdr:row>
      <xdr:rowOff>33130</xdr:rowOff>
    </xdr:from>
    <xdr:to>
      <xdr:col>14</xdr:col>
      <xdr:colOff>49695</xdr:colOff>
      <xdr:row>8</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140806</xdr:colOff>
      <xdr:row>2</xdr:row>
      <xdr:rowOff>256761</xdr:rowOff>
    </xdr:from>
    <xdr:to>
      <xdr:col>11</xdr:col>
      <xdr:colOff>563218</xdr:colOff>
      <xdr:row>4</xdr:row>
      <xdr:rowOff>215347</xdr:rowOff>
    </xdr:to>
    <xdr:sp macro="" textlink="$D$4">
      <xdr:nvSpPr>
        <xdr:cNvPr id="17" name="TextBox 16">
          <a:extLst>
            <a:ext uri="{FF2B5EF4-FFF2-40B4-BE49-F238E27FC236}">
              <a16:creationId xmlns:a16="http://schemas.microsoft.com/office/drawing/2014/main" id="{00000000-0008-0000-0000-000011000000}"/>
            </a:ext>
          </a:extLst>
        </xdr:cNvPr>
        <xdr:cNvSpPr txBox="1"/>
      </xdr:nvSpPr>
      <xdr:spPr>
        <a:xfrm>
          <a:off x="7562023" y="712304"/>
          <a:ext cx="1002195" cy="588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C17D65E5-17B3-4FD9-8860-7882C2213BF1}" type="TxLink">
            <a:rPr lang="en-US" sz="1050" b="1" i="0" u="none" strike="noStrike">
              <a:solidFill>
                <a:sysClr val="windowText" lastClr="000000"/>
              </a:solidFill>
              <a:latin typeface="Calibri"/>
              <a:cs typeface="Calibri"/>
            </a:rPr>
            <a:pPr algn="ctr"/>
            <a:t>Ljubljana</a:t>
          </a:fld>
          <a:endParaRPr lang="sl-SI"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180975</xdr:colOff>
      <xdr:row>4</xdr:row>
      <xdr:rowOff>137746</xdr:rowOff>
    </xdr:from>
    <xdr:to>
      <xdr:col>12</xdr:col>
      <xdr:colOff>38833</xdr:colOff>
      <xdr:row>23</xdr:row>
      <xdr:rowOff>15387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85724</xdr:colOff>
      <xdr:row>4</xdr:row>
      <xdr:rowOff>78399</xdr:rowOff>
    </xdr:from>
    <xdr:to>
      <xdr:col>17</xdr:col>
      <xdr:colOff>304799</xdr:colOff>
      <xdr:row>22</xdr:row>
      <xdr:rowOff>122359</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380849</xdr:colOff>
      <xdr:row>0</xdr:row>
      <xdr:rowOff>104775</xdr:rowOff>
    </xdr:from>
    <xdr:to>
      <xdr:col>17</xdr:col>
      <xdr:colOff>56924</xdr:colOff>
      <xdr:row>3</xdr:row>
      <xdr:rowOff>304800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01224" y="104775"/>
          <a:ext cx="1504875" cy="1019175"/>
        </a:xfrm>
        <a:prstGeom prst="rect">
          <a:avLst/>
        </a:prstGeom>
      </xdr:spPr>
    </xdr:pic>
    <xdr:clientData/>
  </xdr:twoCellAnchor>
  <xdr:twoCellAnchor>
    <xdr:from>
      <xdr:col>2</xdr:col>
      <xdr:colOff>247649</xdr:colOff>
      <xdr:row>22</xdr:row>
      <xdr:rowOff>161924</xdr:rowOff>
    </xdr:from>
    <xdr:to>
      <xdr:col>12</xdr:col>
      <xdr:colOff>66674</xdr:colOff>
      <xdr:row>40</xdr:row>
      <xdr:rowOff>133350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tabSelected="1" zoomScale="130" zoomScaleNormal="130" workbookViewId="0">
      <selection activeCell="D6" sqref="D6:H6"/>
    </sheetView>
  </sheetViews>
  <sheetFormatPr defaultColWidth="0" defaultRowHeight="15" zeroHeight="1" x14ac:dyDescent="0.25"/>
  <cols>
    <col min="1" max="1" width="3.140625" customWidth="1"/>
    <col min="2" max="2" width="44.85546875" customWidth="1"/>
    <col min="3" max="3" width="2.42578125" customWidth="1"/>
    <col min="4" max="17" width="8.7109375" customWidth="1"/>
    <col min="18" max="18" width="3.7109375" customWidth="1"/>
    <col min="19" max="16384" width="8.7109375" hidden="1"/>
  </cols>
  <sheetData>
    <row r="1" spans="1:13" x14ac:dyDescent="0.25"/>
    <row r="2" spans="1:13" ht="21" x14ac:dyDescent="0.3">
      <c r="J2" s="81" t="s">
        <v>457</v>
      </c>
      <c r="K2" s="81"/>
      <c r="L2" s="81"/>
      <c r="M2" s="81"/>
    </row>
    <row r="3" spans="1:13" ht="24.95" customHeight="1" x14ac:dyDescent="0.4">
      <c r="B3" s="56" t="s">
        <v>398</v>
      </c>
      <c r="D3" s="85" t="s">
        <v>429</v>
      </c>
      <c r="E3" s="85"/>
      <c r="F3" s="85"/>
      <c r="G3" s="85"/>
      <c r="H3" s="85"/>
    </row>
    <row r="4" spans="1:13" ht="24.95" customHeight="1" x14ac:dyDescent="0.35">
      <c r="B4" s="55"/>
      <c r="D4" s="84" t="s">
        <v>87</v>
      </c>
      <c r="E4" s="84"/>
      <c r="F4" s="84"/>
      <c r="G4" s="84"/>
      <c r="H4" s="84"/>
    </row>
    <row r="5" spans="1:13" ht="24.95" customHeight="1" x14ac:dyDescent="0.25">
      <c r="D5" s="85" t="s">
        <v>430</v>
      </c>
      <c r="E5" s="85"/>
      <c r="F5" s="85"/>
      <c r="G5" s="85"/>
      <c r="H5" s="85"/>
    </row>
    <row r="6" spans="1:13" ht="24.95" customHeight="1" x14ac:dyDescent="0.35">
      <c r="A6" s="45"/>
      <c r="D6" s="84" t="s">
        <v>480</v>
      </c>
      <c r="E6" s="84"/>
      <c r="F6" s="84"/>
      <c r="G6" s="84"/>
      <c r="H6" s="84"/>
    </row>
    <row r="7" spans="1:13" ht="23.25" x14ac:dyDescent="0.35">
      <c r="A7" s="45"/>
      <c r="B7" s="86" t="s">
        <v>479</v>
      </c>
    </row>
    <row r="8" spans="1:13" ht="23.25" x14ac:dyDescent="0.35">
      <c r="A8" s="45"/>
      <c r="B8" s="87"/>
    </row>
    <row r="9" spans="1:13" ht="15.75" x14ac:dyDescent="0.25">
      <c r="B9" s="50" t="s">
        <v>426</v>
      </c>
      <c r="D9" s="4"/>
    </row>
    <row r="10" spans="1:13" ht="15.75" x14ac:dyDescent="0.3">
      <c r="A10" s="42"/>
      <c r="B10" s="82" t="s">
        <v>427</v>
      </c>
    </row>
    <row r="11" spans="1:13" x14ac:dyDescent="0.25">
      <c r="B11" s="83"/>
    </row>
    <row r="12" spans="1:13" ht="15.75" x14ac:dyDescent="0.3">
      <c r="A12" s="42"/>
      <c r="B12" s="83"/>
      <c r="C12" s="46" t="str">
        <f>VLOOKUP(D6,List1!A3:B17,2,FALSE)</f>
        <v>HOT</v>
      </c>
    </row>
    <row r="13" spans="1:13" x14ac:dyDescent="0.25">
      <c r="B13" s="83"/>
      <c r="C13" s="46"/>
    </row>
    <row r="14" spans="1:13" x14ac:dyDescent="0.25">
      <c r="B14" s="83"/>
      <c r="C14" s="46" t="e">
        <f>VLOOKUP(B14,List1!A28:B34,2,FALSE)</f>
        <v>#N/A</v>
      </c>
    </row>
    <row r="15" spans="1:13" x14ac:dyDescent="0.25">
      <c r="B15" s="83"/>
      <c r="C15" s="47"/>
    </row>
    <row r="16" spans="1:13" x14ac:dyDescent="0.25">
      <c r="B16" s="83"/>
      <c r="C16" s="46" t="e">
        <f>VLOOKUP(B16,List1!A21:B24,2,FALSE)</f>
        <v>#N/A</v>
      </c>
    </row>
    <row r="17" spans="2:4" x14ac:dyDescent="0.25"/>
    <row r="18" spans="2:4" x14ac:dyDescent="0.25"/>
    <row r="19" spans="2:4" x14ac:dyDescent="0.25"/>
    <row r="20" spans="2:4" x14ac:dyDescent="0.25"/>
    <row r="21" spans="2:4" x14ac:dyDescent="0.25"/>
    <row r="22" spans="2:4" x14ac:dyDescent="0.25"/>
    <row r="23" spans="2:4" x14ac:dyDescent="0.25"/>
    <row r="24" spans="2:4" ht="15.75" x14ac:dyDescent="0.25">
      <c r="D24" s="4"/>
    </row>
    <row r="25" spans="2:4" x14ac:dyDescent="0.25">
      <c r="B25" s="50" t="s">
        <v>213</v>
      </c>
    </row>
    <row r="26" spans="2:4" ht="15" customHeight="1" x14ac:dyDescent="0.25">
      <c r="B26" s="80" t="s">
        <v>456</v>
      </c>
    </row>
    <row r="27" spans="2:4" x14ac:dyDescent="0.25">
      <c r="B27" s="80"/>
    </row>
    <row r="28" spans="2:4" x14ac:dyDescent="0.25">
      <c r="B28" s="80"/>
    </row>
    <row r="29" spans="2:4" x14ac:dyDescent="0.25">
      <c r="B29" s="52" t="s">
        <v>420</v>
      </c>
    </row>
    <row r="30" spans="2:4" x14ac:dyDescent="0.25">
      <c r="B30" s="52" t="s">
        <v>421</v>
      </c>
    </row>
    <row r="31" spans="2:4" ht="15.75" x14ac:dyDescent="0.25">
      <c r="B31" s="52" t="s">
        <v>422</v>
      </c>
      <c r="D31" s="4"/>
    </row>
    <row r="32" spans="2:4" x14ac:dyDescent="0.25">
      <c r="B32" s="52" t="s">
        <v>423</v>
      </c>
    </row>
    <row r="33" spans="2:2" x14ac:dyDescent="0.25">
      <c r="B33" s="52" t="s">
        <v>424</v>
      </c>
    </row>
    <row r="34" spans="2:2" x14ac:dyDescent="0.25">
      <c r="B34" s="52" t="s">
        <v>425</v>
      </c>
    </row>
    <row r="35" spans="2:2" x14ac:dyDescent="0.25"/>
    <row r="36" spans="2:2" x14ac:dyDescent="0.25"/>
    <row r="37" spans="2:2" x14ac:dyDescent="0.25"/>
    <row r="38" spans="2:2" x14ac:dyDescent="0.25">
      <c r="B38" s="50" t="s">
        <v>417</v>
      </c>
    </row>
    <row r="39" spans="2:2" ht="15" customHeight="1" x14ac:dyDescent="0.25">
      <c r="B39" s="80" t="s">
        <v>418</v>
      </c>
    </row>
    <row r="40" spans="2:2" x14ac:dyDescent="0.25">
      <c r="B40" s="80"/>
    </row>
    <row r="41" spans="2:2" x14ac:dyDescent="0.25">
      <c r="B41" s="80"/>
    </row>
    <row r="42" spans="2:2" x14ac:dyDescent="0.25">
      <c r="B42" s="80"/>
    </row>
    <row r="43" spans="2:2" x14ac:dyDescent="0.25">
      <c r="B43" s="80"/>
    </row>
    <row r="44" spans="2:2" x14ac:dyDescent="0.25">
      <c r="B44" s="51"/>
    </row>
    <row r="45" spans="2:2" x14ac:dyDescent="0.25">
      <c r="B45" s="52" t="s">
        <v>395</v>
      </c>
    </row>
    <row r="46" spans="2:2" x14ac:dyDescent="0.25">
      <c r="B46" s="52" t="s">
        <v>396</v>
      </c>
    </row>
    <row r="47" spans="2:2" x14ac:dyDescent="0.25">
      <c r="B47" s="52" t="s">
        <v>397</v>
      </c>
    </row>
    <row r="48" spans="2:2" x14ac:dyDescent="0.25"/>
    <row r="49" spans="2:17" x14ac:dyDescent="0.25"/>
    <row r="50" spans="2:17" x14ac:dyDescent="0.25"/>
    <row r="51" spans="2:17" x14ac:dyDescent="0.25"/>
    <row r="52" spans="2:17" x14ac:dyDescent="0.25">
      <c r="B52" s="50" t="s">
        <v>419</v>
      </c>
    </row>
    <row r="53" spans="2:17" x14ac:dyDescent="0.25">
      <c r="B53" s="80" t="s">
        <v>470</v>
      </c>
      <c r="L53" s="53"/>
      <c r="M53" s="54"/>
      <c r="N53" s="54"/>
      <c r="O53" s="54"/>
      <c r="P53" s="54"/>
      <c r="Q53" s="54"/>
    </row>
    <row r="54" spans="2:17" x14ac:dyDescent="0.25">
      <c r="B54" s="80"/>
      <c r="L54" s="54"/>
      <c r="M54" s="54"/>
      <c r="N54" s="54"/>
      <c r="O54" s="54"/>
      <c r="P54" s="54"/>
      <c r="Q54" s="54"/>
    </row>
    <row r="55" spans="2:17" x14ac:dyDescent="0.25">
      <c r="B55" s="80"/>
      <c r="L55" s="54"/>
      <c r="M55" s="54"/>
      <c r="N55" s="54"/>
      <c r="O55" s="54"/>
      <c r="P55" s="54"/>
      <c r="Q55" s="54"/>
    </row>
    <row r="56" spans="2:17" x14ac:dyDescent="0.25">
      <c r="B56" s="80"/>
      <c r="L56" s="54"/>
      <c r="M56" s="54"/>
      <c r="N56" s="54"/>
      <c r="O56" s="54"/>
      <c r="P56" s="54"/>
      <c r="Q56" s="54"/>
    </row>
    <row r="57" spans="2:17" x14ac:dyDescent="0.25">
      <c r="B57" s="80"/>
      <c r="L57" s="54"/>
      <c r="M57" s="54"/>
      <c r="N57" s="54"/>
      <c r="O57" s="54"/>
      <c r="P57" s="54"/>
      <c r="Q57" s="54"/>
    </row>
    <row r="58" spans="2:17" x14ac:dyDescent="0.25">
      <c r="B58" s="52" t="s">
        <v>464</v>
      </c>
      <c r="L58" s="54"/>
      <c r="M58" s="54"/>
      <c r="N58" s="54"/>
      <c r="O58" s="54"/>
      <c r="P58" s="54"/>
      <c r="Q58" s="54"/>
    </row>
    <row r="59" spans="2:17" x14ac:dyDescent="0.25">
      <c r="B59" s="52" t="s">
        <v>465</v>
      </c>
      <c r="L59" s="54"/>
      <c r="M59" s="54"/>
      <c r="N59" s="54"/>
      <c r="O59" s="54"/>
      <c r="P59" s="54"/>
      <c r="Q59" s="54"/>
    </row>
    <row r="60" spans="2:17" x14ac:dyDescent="0.25">
      <c r="B60" s="52" t="s">
        <v>466</v>
      </c>
      <c r="L60" s="54"/>
      <c r="M60" s="54"/>
      <c r="N60" s="54"/>
      <c r="O60" s="54"/>
      <c r="P60" s="54"/>
      <c r="Q60" s="54"/>
    </row>
    <row r="61" spans="2:17" ht="39" x14ac:dyDescent="0.25">
      <c r="B61" s="64" t="s">
        <v>467</v>
      </c>
      <c r="L61" s="54"/>
      <c r="M61" s="54"/>
      <c r="N61" s="54"/>
      <c r="O61" s="54"/>
      <c r="P61" s="54"/>
      <c r="Q61" s="54"/>
    </row>
    <row r="62" spans="2:17" ht="39" x14ac:dyDescent="0.25">
      <c r="B62" s="64" t="s">
        <v>468</v>
      </c>
      <c r="L62" s="54"/>
      <c r="M62" s="54"/>
      <c r="N62" s="54"/>
      <c r="O62" s="54"/>
      <c r="P62" s="54"/>
      <c r="Q62" s="54"/>
    </row>
    <row r="63" spans="2:17" ht="39" x14ac:dyDescent="0.25">
      <c r="B63" s="64" t="s">
        <v>469</v>
      </c>
      <c r="L63" s="54"/>
      <c r="M63" s="54"/>
      <c r="N63" s="54"/>
      <c r="O63" s="54"/>
      <c r="P63" s="54"/>
      <c r="Q63" s="54"/>
    </row>
    <row r="64" spans="2:17" x14ac:dyDescent="0.25"/>
    <row r="65" x14ac:dyDescent="0.25"/>
    <row r="66" x14ac:dyDescent="0.25"/>
    <row r="67" x14ac:dyDescent="0.25"/>
    <row r="68" x14ac:dyDescent="0.25"/>
    <row r="69" x14ac:dyDescent="0.25"/>
    <row r="70" x14ac:dyDescent="0.25"/>
    <row r="71" x14ac:dyDescent="0.25"/>
  </sheetData>
  <mergeCells count="10">
    <mergeCell ref="B39:B43"/>
    <mergeCell ref="B53:B57"/>
    <mergeCell ref="J2:M2"/>
    <mergeCell ref="B10:B16"/>
    <mergeCell ref="D6:H6"/>
    <mergeCell ref="D5:H5"/>
    <mergeCell ref="D4:H4"/>
    <mergeCell ref="D3:H3"/>
    <mergeCell ref="B26:B28"/>
    <mergeCell ref="B7:B8"/>
  </mergeCells>
  <pageMargins left="0.7" right="0.7" top="0.75" bottom="0.75" header="0.3" footer="0.3"/>
  <pageSetup paperSize="9" orientation="portrait" r:id="rId1"/>
  <ignoredErrors>
    <ignoredError sqref="C14 C16" evalError="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'2020_DH'!$A$5:$A$217</xm:f>
          </x14:formula1>
          <xm:sqref>D4:H4</xm:sqref>
        </x14:dataValidation>
        <x14:dataValidation type="list" allowBlank="1" showInputMessage="1" showErrorMessage="1">
          <x14:formula1>
            <xm:f>List1!$A$3:$A$18</xm:f>
          </x14:formula1>
          <xm:sqref>D6:H6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5"/>
  <sheetViews>
    <sheetView workbookViewId="0">
      <selection activeCell="R2" sqref="R2:R3"/>
    </sheetView>
  </sheetViews>
  <sheetFormatPr defaultColWidth="8.7109375" defaultRowHeight="15" x14ac:dyDescent="0.25"/>
  <cols>
    <col min="1" max="1" width="25.7109375" style="7" bestFit="1" customWidth="1"/>
    <col min="2" max="16384" width="8.7109375" style="7"/>
  </cols>
  <sheetData>
    <row r="1" spans="1:20" x14ac:dyDescent="0.25">
      <c r="A1" s="7" t="s">
        <v>274</v>
      </c>
      <c r="B1" s="7" t="s">
        <v>259</v>
      </c>
    </row>
    <row r="2" spans="1:20" x14ac:dyDescent="0.25">
      <c r="A2" s="7" t="s">
        <v>260</v>
      </c>
      <c r="B2" s="7" t="s">
        <v>0</v>
      </c>
      <c r="C2" s="7" t="s">
        <v>1</v>
      </c>
      <c r="D2" s="7" t="s">
        <v>2</v>
      </c>
      <c r="E2" s="7" t="s">
        <v>3</v>
      </c>
      <c r="F2" s="7" t="s">
        <v>4</v>
      </c>
      <c r="G2" s="7" t="s">
        <v>5</v>
      </c>
      <c r="H2" s="7" t="s">
        <v>6</v>
      </c>
      <c r="I2" s="7" t="s">
        <v>230</v>
      </c>
      <c r="J2" s="7" t="s">
        <v>7</v>
      </c>
      <c r="K2" s="7" t="s">
        <v>8</v>
      </c>
      <c r="L2" s="7" t="s">
        <v>10</v>
      </c>
      <c r="M2" s="7" t="s">
        <v>229</v>
      </c>
      <c r="N2" s="7" t="s">
        <v>11</v>
      </c>
      <c r="O2" s="7" t="s">
        <v>12</v>
      </c>
      <c r="P2" s="7" t="s">
        <v>13</v>
      </c>
      <c r="Q2" s="7" t="s">
        <v>256</v>
      </c>
      <c r="R2" s="66" t="s">
        <v>471</v>
      </c>
    </row>
    <row r="3" spans="1:20" x14ac:dyDescent="0.25">
      <c r="A3" s="7" t="s">
        <v>15</v>
      </c>
      <c r="B3" s="7">
        <v>128813.33085864257</v>
      </c>
      <c r="C3" s="7">
        <v>84714.150590749312</v>
      </c>
      <c r="D3" s="7">
        <v>762904.81149821822</v>
      </c>
      <c r="E3" s="7">
        <v>19859.519488309343</v>
      </c>
      <c r="F3" s="7">
        <v>78130.488953789725</v>
      </c>
      <c r="G3" s="7">
        <v>149928.85224222552</v>
      </c>
      <c r="H3" s="7">
        <v>37612.614958740865</v>
      </c>
      <c r="I3" s="7">
        <v>829229.96720945998</v>
      </c>
      <c r="J3" s="7">
        <v>13271.271435697779</v>
      </c>
      <c r="K3" s="7">
        <v>706.29502533154596</v>
      </c>
      <c r="L3" s="7">
        <v>18541.143165987858</v>
      </c>
      <c r="M3" s="7">
        <v>2263862.7602624567</v>
      </c>
      <c r="N3" s="7">
        <v>114273.31084287327</v>
      </c>
      <c r="O3" s="7">
        <v>62953.626268780521</v>
      </c>
      <c r="P3" s="7">
        <v>317190.31307044439</v>
      </c>
      <c r="Q3" s="7">
        <v>4881992.4558717078</v>
      </c>
      <c r="R3" s="67">
        <f>+K3+C3</f>
        <v>85420.445616080862</v>
      </c>
      <c r="S3"/>
      <c r="T3"/>
    </row>
    <row r="4" spans="1:20" x14ac:dyDescent="0.25">
      <c r="A4" s="7" t="s">
        <v>231</v>
      </c>
      <c r="B4" s="7">
        <v>18341.804093473038</v>
      </c>
      <c r="C4" s="7">
        <v>238049.25299883162</v>
      </c>
      <c r="D4" s="7">
        <v>78452.590381948205</v>
      </c>
      <c r="E4" s="7">
        <v>25118.189082574441</v>
      </c>
      <c r="F4" s="7">
        <v>268084.09795518673</v>
      </c>
      <c r="G4" s="7">
        <v>12489.275772064488</v>
      </c>
      <c r="H4" s="7">
        <v>3422.4590280027132</v>
      </c>
      <c r="I4" s="7">
        <v>482474.8475658347</v>
      </c>
      <c r="M4" s="7">
        <v>222704.36093597702</v>
      </c>
      <c r="N4" s="7">
        <v>10753.758956374942</v>
      </c>
      <c r="O4" s="7">
        <v>17192.622768659687</v>
      </c>
      <c r="P4" s="7">
        <v>41492.061826995086</v>
      </c>
      <c r="Q4" s="7">
        <v>1418575.3213659225</v>
      </c>
      <c r="R4" s="67">
        <f t="shared" ref="R4:R67" si="0">+K4+C4</f>
        <v>238049.25299883162</v>
      </c>
      <c r="S4"/>
      <c r="T4"/>
    </row>
    <row r="5" spans="1:20" x14ac:dyDescent="0.25">
      <c r="A5" s="7" t="s">
        <v>16</v>
      </c>
      <c r="C5" s="7">
        <v>8682.6476878217309</v>
      </c>
      <c r="D5" s="7">
        <v>32604.816522782643</v>
      </c>
      <c r="E5" s="7">
        <v>8439.3384732294635</v>
      </c>
      <c r="F5" s="7">
        <v>2474.4419814994299</v>
      </c>
      <c r="G5" s="7">
        <v>9391.3618768383203</v>
      </c>
      <c r="H5" s="7">
        <v>6641.4161974438684</v>
      </c>
      <c r="I5" s="7">
        <v>98474.905275276222</v>
      </c>
      <c r="J5" s="7">
        <v>950.49611485216303</v>
      </c>
      <c r="M5" s="7">
        <v>538243.74066722661</v>
      </c>
      <c r="N5" s="7">
        <v>17318.825442775251</v>
      </c>
      <c r="O5" s="7">
        <v>10278.10662832026</v>
      </c>
      <c r="P5" s="7">
        <v>21029.65070781155</v>
      </c>
      <c r="Q5" s="7">
        <v>754529.74757587758</v>
      </c>
      <c r="R5" s="67">
        <f t="shared" si="0"/>
        <v>8682.6476878217309</v>
      </c>
      <c r="S5"/>
      <c r="T5"/>
    </row>
    <row r="6" spans="1:20" x14ac:dyDescent="0.25">
      <c r="A6" s="7" t="s">
        <v>17</v>
      </c>
      <c r="B6" s="7">
        <v>39050.459923250201</v>
      </c>
      <c r="C6" s="7">
        <v>26237.928060857012</v>
      </c>
      <c r="D6" s="7">
        <v>118763.59217328709</v>
      </c>
      <c r="E6" s="7">
        <v>17751.603031258524</v>
      </c>
      <c r="F6" s="7">
        <v>7525.5311567776016</v>
      </c>
      <c r="G6" s="7">
        <v>18208.133292143324</v>
      </c>
      <c r="H6" s="7">
        <v>25510.654182600509</v>
      </c>
      <c r="I6" s="7">
        <v>147991.78269904453</v>
      </c>
      <c r="J6" s="7">
        <v>84.238946663411795</v>
      </c>
      <c r="L6" s="7">
        <v>271.31960737840501</v>
      </c>
      <c r="M6" s="7">
        <v>1256258.8150605583</v>
      </c>
      <c r="N6" s="7">
        <v>16541.370164194159</v>
      </c>
      <c r="O6" s="7">
        <v>16397.515383267237</v>
      </c>
      <c r="P6" s="7">
        <v>119237.95496203379</v>
      </c>
      <c r="Q6" s="7">
        <v>1809830.8986433141</v>
      </c>
      <c r="R6" s="67">
        <f t="shared" si="0"/>
        <v>26237.928060857012</v>
      </c>
      <c r="S6"/>
      <c r="T6"/>
    </row>
    <row r="7" spans="1:20" x14ac:dyDescent="0.25">
      <c r="A7" s="7" t="s">
        <v>18</v>
      </c>
      <c r="B7" s="7">
        <v>1789.8130496137601</v>
      </c>
      <c r="C7" s="7">
        <v>3605.2502834474099</v>
      </c>
      <c r="D7" s="7">
        <v>44327.1797671983</v>
      </c>
      <c r="E7" s="7">
        <v>4311.8072702706413</v>
      </c>
      <c r="F7" s="7">
        <v>18933.126033762761</v>
      </c>
      <c r="G7" s="7">
        <v>4676.6743668521704</v>
      </c>
      <c r="H7" s="7">
        <v>1899.41453006905</v>
      </c>
      <c r="I7" s="7">
        <v>86756.493040010391</v>
      </c>
      <c r="M7" s="7">
        <v>356943.21095141728</v>
      </c>
      <c r="N7" s="7">
        <v>7000.8016129864736</v>
      </c>
      <c r="O7" s="7">
        <v>8820.9911886279369</v>
      </c>
      <c r="P7" s="7">
        <v>24536.048662382611</v>
      </c>
      <c r="Q7" s="7">
        <v>563600.81075663876</v>
      </c>
      <c r="R7" s="67">
        <f t="shared" si="0"/>
        <v>3605.2502834474099</v>
      </c>
      <c r="S7"/>
      <c r="T7"/>
    </row>
    <row r="8" spans="1:20" x14ac:dyDescent="0.25">
      <c r="A8" s="7" t="s">
        <v>19</v>
      </c>
      <c r="C8" s="7">
        <v>3610.5355563117655</v>
      </c>
      <c r="D8" s="7">
        <v>6505.9401545711062</v>
      </c>
      <c r="E8" s="7">
        <v>1089.201240045893</v>
      </c>
      <c r="F8" s="7">
        <v>4946.3983213408328</v>
      </c>
      <c r="G8" s="7">
        <v>16232.860514739659</v>
      </c>
      <c r="H8" s="7">
        <v>3338.9285236320802</v>
      </c>
      <c r="I8" s="7">
        <v>22994.969819144404</v>
      </c>
      <c r="J8" s="7">
        <v>785.82093703583405</v>
      </c>
      <c r="M8" s="7">
        <v>207293.25246388448</v>
      </c>
      <c r="N8" s="7">
        <v>12578.74093295509</v>
      </c>
      <c r="O8" s="7">
        <v>560.02220800212399</v>
      </c>
      <c r="P8" s="7">
        <v>13169.671617934038</v>
      </c>
      <c r="Q8" s="7">
        <v>293106.34228959726</v>
      </c>
      <c r="R8" s="67">
        <f t="shared" si="0"/>
        <v>3610.5355563117655</v>
      </c>
      <c r="S8"/>
      <c r="T8"/>
    </row>
    <row r="9" spans="1:20" x14ac:dyDescent="0.25">
      <c r="A9" s="7" t="s">
        <v>20</v>
      </c>
      <c r="B9" s="7">
        <v>94397.40382625132</v>
      </c>
      <c r="C9" s="7">
        <v>207911.8753219785</v>
      </c>
      <c r="D9" s="7">
        <v>504186.44930851419</v>
      </c>
      <c r="E9" s="7">
        <v>39008.053037041558</v>
      </c>
      <c r="F9" s="7">
        <v>1168335.114854818</v>
      </c>
      <c r="G9" s="7">
        <v>62549.571797856319</v>
      </c>
      <c r="H9" s="7">
        <v>43148.037217632496</v>
      </c>
      <c r="I9" s="7">
        <v>1039382.0449121705</v>
      </c>
      <c r="J9" s="7">
        <v>10294.52621009782</v>
      </c>
      <c r="L9" s="7">
        <v>2710.8187354948464</v>
      </c>
      <c r="M9" s="7">
        <v>1762833.0447375693</v>
      </c>
      <c r="N9" s="7">
        <v>69777.891021090531</v>
      </c>
      <c r="O9" s="7">
        <v>108189.23289768705</v>
      </c>
      <c r="P9" s="7">
        <v>205859.53119476367</v>
      </c>
      <c r="Q9" s="7">
        <v>5318583.5950729651</v>
      </c>
      <c r="R9" s="67">
        <f t="shared" si="0"/>
        <v>207911.8753219785</v>
      </c>
      <c r="S9"/>
      <c r="T9"/>
    </row>
    <row r="10" spans="1:20" x14ac:dyDescent="0.25">
      <c r="A10" s="7" t="s">
        <v>21</v>
      </c>
      <c r="B10" s="7">
        <v>984.176141320856</v>
      </c>
      <c r="C10" s="7">
        <v>6697.3554764926203</v>
      </c>
      <c r="D10" s="7">
        <v>9737.3118332308604</v>
      </c>
      <c r="E10" s="7">
        <v>3038.3371265405904</v>
      </c>
      <c r="F10" s="7">
        <v>16664.669488582909</v>
      </c>
      <c r="G10" s="7">
        <v>5501.7843285814197</v>
      </c>
      <c r="H10" s="7">
        <v>15767.26206968195</v>
      </c>
      <c r="I10" s="7">
        <v>97082.17213417367</v>
      </c>
      <c r="J10" s="7">
        <v>1215.66989973881</v>
      </c>
      <c r="M10" s="7">
        <v>475488.06260065833</v>
      </c>
      <c r="N10" s="7">
        <v>6646.8161766610192</v>
      </c>
      <c r="O10" s="7">
        <v>17891.353958426866</v>
      </c>
      <c r="P10" s="7">
        <v>10306.432890766506</v>
      </c>
      <c r="Q10" s="7">
        <v>667021.40412485646</v>
      </c>
      <c r="R10" s="67">
        <f t="shared" si="0"/>
        <v>6697.3554764926203</v>
      </c>
      <c r="S10"/>
      <c r="T10"/>
    </row>
    <row r="11" spans="1:20" x14ac:dyDescent="0.25">
      <c r="A11" s="7" t="s">
        <v>22</v>
      </c>
      <c r="B11" s="7">
        <v>77913.98253772789</v>
      </c>
      <c r="C11" s="7">
        <v>51147.770918713213</v>
      </c>
      <c r="D11" s="7">
        <v>113097.36889097893</v>
      </c>
      <c r="E11" s="7">
        <v>35930.570376153104</v>
      </c>
      <c r="F11" s="7">
        <v>595066.03472183913</v>
      </c>
      <c r="G11" s="7">
        <v>36241.246096804382</v>
      </c>
      <c r="H11" s="7">
        <v>18370.28219182208</v>
      </c>
      <c r="I11" s="7">
        <v>690458.77792533219</v>
      </c>
      <c r="J11" s="7">
        <v>6093.1063738192861</v>
      </c>
      <c r="K11" s="7">
        <v>928.87763474807002</v>
      </c>
      <c r="L11" s="7">
        <v>2251.8652506484527</v>
      </c>
      <c r="M11" s="7">
        <v>1292684.0832268742</v>
      </c>
      <c r="N11" s="7">
        <v>31739.12778954516</v>
      </c>
      <c r="O11" s="7">
        <v>42564.044186550171</v>
      </c>
      <c r="P11" s="7">
        <v>66585.147332091219</v>
      </c>
      <c r="Q11" s="7">
        <v>3061072.2854536478</v>
      </c>
      <c r="R11" s="67">
        <f t="shared" si="0"/>
        <v>52076.64855346128</v>
      </c>
      <c r="S11"/>
      <c r="T11"/>
    </row>
    <row r="12" spans="1:20" x14ac:dyDescent="0.25">
      <c r="A12" s="7" t="s">
        <v>23</v>
      </c>
      <c r="C12" s="7">
        <v>33713.645549770699</v>
      </c>
      <c r="D12" s="7">
        <v>43865.747543135512</v>
      </c>
      <c r="E12" s="7">
        <v>3862.7077090748253</v>
      </c>
      <c r="G12" s="7">
        <v>8102.9460448380951</v>
      </c>
      <c r="H12" s="7">
        <v>1684.6036634551861</v>
      </c>
      <c r="I12" s="7">
        <v>348440.95202434983</v>
      </c>
      <c r="M12" s="7">
        <v>519773.38370143704</v>
      </c>
      <c r="N12" s="7">
        <v>17147.29030312266</v>
      </c>
      <c r="O12" s="7">
        <v>7359.8574778301399</v>
      </c>
      <c r="P12" s="7">
        <v>22253.721915749597</v>
      </c>
      <c r="Q12" s="7">
        <v>1006204.8559327637</v>
      </c>
      <c r="R12" s="67">
        <f t="shared" si="0"/>
        <v>33713.645549770699</v>
      </c>
      <c r="S12"/>
      <c r="T12"/>
    </row>
    <row r="13" spans="1:20" x14ac:dyDescent="0.25">
      <c r="A13" s="7" t="s">
        <v>24</v>
      </c>
      <c r="B13" s="7">
        <v>3620.7830609802791</v>
      </c>
      <c r="C13" s="7">
        <v>11219.69369374463</v>
      </c>
      <c r="D13" s="7">
        <v>114771.7792811571</v>
      </c>
      <c r="E13" s="7">
        <v>49370.074466134574</v>
      </c>
      <c r="F13" s="7">
        <v>165009.56011291523</v>
      </c>
      <c r="G13" s="7">
        <v>50747.353043856681</v>
      </c>
      <c r="H13" s="7">
        <v>14299.563535642788</v>
      </c>
      <c r="I13" s="7">
        <v>382434.44355655106</v>
      </c>
      <c r="J13" s="7">
        <v>7844.2482788379175</v>
      </c>
      <c r="L13" s="7">
        <v>122.02702294339841</v>
      </c>
      <c r="M13" s="7">
        <v>508859.87072329986</v>
      </c>
      <c r="N13" s="7">
        <v>12228.440003893647</v>
      </c>
      <c r="O13" s="7">
        <v>5152.2762267939897</v>
      </c>
      <c r="P13" s="7">
        <v>51881.866396895173</v>
      </c>
      <c r="Q13" s="7">
        <v>1377561.9794036462</v>
      </c>
      <c r="R13" s="67">
        <f t="shared" si="0"/>
        <v>11219.69369374463</v>
      </c>
      <c r="S13"/>
      <c r="T13"/>
    </row>
    <row r="14" spans="1:20" x14ac:dyDescent="0.25">
      <c r="A14" s="7" t="s">
        <v>25</v>
      </c>
      <c r="C14" s="7">
        <v>1997.8505506738099</v>
      </c>
      <c r="D14" s="7">
        <v>119336.21696554565</v>
      </c>
      <c r="E14" s="7">
        <v>11076.019149458512</v>
      </c>
      <c r="F14" s="7">
        <v>15469.655439718317</v>
      </c>
      <c r="G14" s="7">
        <v>4254.6529345197623</v>
      </c>
      <c r="H14" s="7">
        <v>21330.865305183823</v>
      </c>
      <c r="I14" s="7">
        <v>94596.065141264116</v>
      </c>
      <c r="J14" s="7">
        <v>5317.7290938480492</v>
      </c>
      <c r="M14" s="7">
        <v>839362.11111398169</v>
      </c>
      <c r="N14" s="7">
        <v>26304.061554568783</v>
      </c>
      <c r="O14" s="7">
        <v>6485.3833951935339</v>
      </c>
      <c r="P14" s="7">
        <v>40678.14931144708</v>
      </c>
      <c r="Q14" s="7">
        <v>1186208.7599554032</v>
      </c>
      <c r="R14" s="67">
        <f t="shared" si="0"/>
        <v>1997.8505506738099</v>
      </c>
      <c r="S14"/>
      <c r="T14"/>
    </row>
    <row r="15" spans="1:20" x14ac:dyDescent="0.25">
      <c r="A15" s="7" t="s">
        <v>26</v>
      </c>
      <c r="B15" s="7">
        <v>26499.816302118452</v>
      </c>
      <c r="C15" s="7">
        <v>15541.374785927641</v>
      </c>
      <c r="D15" s="7">
        <v>47327.111428897384</v>
      </c>
      <c r="E15" s="7">
        <v>10095.540873339567</v>
      </c>
      <c r="F15" s="7">
        <v>138231.31127807166</v>
      </c>
      <c r="G15" s="7">
        <v>27477.593264141618</v>
      </c>
      <c r="H15" s="7">
        <v>31906.668738195411</v>
      </c>
      <c r="I15" s="7">
        <v>286380.98149683676</v>
      </c>
      <c r="J15" s="7">
        <v>3602.0681512026458</v>
      </c>
      <c r="M15" s="7">
        <v>803767.94570385467</v>
      </c>
      <c r="N15" s="7">
        <v>14329.545493234138</v>
      </c>
      <c r="O15" s="7">
        <v>5907.6438557803594</v>
      </c>
      <c r="P15" s="7">
        <v>48753.534558472289</v>
      </c>
      <c r="Q15" s="7">
        <v>1459821.1359300727</v>
      </c>
      <c r="R15" s="67">
        <f t="shared" si="0"/>
        <v>15541.374785927641</v>
      </c>
      <c r="S15"/>
      <c r="T15"/>
    </row>
    <row r="16" spans="1:20" x14ac:dyDescent="0.25">
      <c r="A16" s="7" t="s">
        <v>262</v>
      </c>
      <c r="B16" s="7">
        <v>157003.6101659617</v>
      </c>
      <c r="C16" s="7">
        <v>331602.48285831168</v>
      </c>
      <c r="D16" s="7">
        <v>762562.5650994865</v>
      </c>
      <c r="E16" s="7">
        <v>60075.235697572156</v>
      </c>
      <c r="F16" s="7">
        <v>795169.8542811434</v>
      </c>
      <c r="G16" s="7">
        <v>498140.28382644063</v>
      </c>
      <c r="H16" s="7">
        <v>42212.081711321247</v>
      </c>
      <c r="I16" s="7">
        <v>845320.72528917238</v>
      </c>
      <c r="J16" s="7">
        <v>35377.44094296197</v>
      </c>
      <c r="K16" s="7">
        <v>18659.84956488277</v>
      </c>
      <c r="L16" s="7">
        <v>1373.1256323194364</v>
      </c>
      <c r="M16" s="7">
        <v>3419156.6062354832</v>
      </c>
      <c r="N16" s="7">
        <v>119487.32162410807</v>
      </c>
      <c r="O16" s="7">
        <v>94077.206413778113</v>
      </c>
      <c r="P16" s="7">
        <v>772365.97311273788</v>
      </c>
      <c r="Q16" s="7">
        <v>7952584.3624556819</v>
      </c>
      <c r="R16" s="67">
        <f t="shared" si="0"/>
        <v>350262.33242319443</v>
      </c>
      <c r="S16"/>
      <c r="T16"/>
    </row>
    <row r="17" spans="1:20" x14ac:dyDescent="0.25">
      <c r="A17" s="7" t="s">
        <v>27</v>
      </c>
      <c r="B17" s="7">
        <v>78596.339087482309</v>
      </c>
      <c r="C17" s="7">
        <v>105048.07481464754</v>
      </c>
      <c r="D17" s="7">
        <v>150609.61172369937</v>
      </c>
      <c r="E17" s="7">
        <v>20507.585016253728</v>
      </c>
      <c r="F17" s="7">
        <v>23277.292484437978</v>
      </c>
      <c r="G17" s="7">
        <v>31974.290251601233</v>
      </c>
      <c r="H17" s="7">
        <v>18595.822182806387</v>
      </c>
      <c r="I17" s="7">
        <v>552358.85689926473</v>
      </c>
      <c r="J17" s="7">
        <v>1869.5597427368361</v>
      </c>
      <c r="K17" s="7">
        <v>1705.8163834382251</v>
      </c>
      <c r="L17" s="7">
        <v>483.98990671138398</v>
      </c>
      <c r="M17" s="7">
        <v>1888206.8775090447</v>
      </c>
      <c r="N17" s="7">
        <v>40045.654961648601</v>
      </c>
      <c r="O17" s="7">
        <v>7996.4883138316127</v>
      </c>
      <c r="P17" s="7">
        <v>98475.08115174323</v>
      </c>
      <c r="Q17" s="7">
        <v>3019751.3404293479</v>
      </c>
      <c r="R17" s="67">
        <f t="shared" si="0"/>
        <v>106753.89119808577</v>
      </c>
      <c r="S17"/>
      <c r="T17"/>
    </row>
    <row r="18" spans="1:20" x14ac:dyDescent="0.25">
      <c r="A18" s="7" t="s">
        <v>29</v>
      </c>
      <c r="C18" s="7">
        <v>9009.2885605305601</v>
      </c>
      <c r="D18" s="7">
        <v>16020.43331267593</v>
      </c>
      <c r="E18" s="7">
        <v>5435.8690290677387</v>
      </c>
      <c r="F18" s="7">
        <v>10143.867318722931</v>
      </c>
      <c r="G18" s="7">
        <v>5952.3315589206395</v>
      </c>
      <c r="H18" s="7">
        <v>8880.4924668679232</v>
      </c>
      <c r="I18" s="7">
        <v>45092.590123165348</v>
      </c>
      <c r="M18" s="7">
        <v>303519.48990588915</v>
      </c>
      <c r="N18" s="7">
        <v>8238.5689836816691</v>
      </c>
      <c r="O18" s="7">
        <v>2515.7054906141993</v>
      </c>
      <c r="P18" s="7">
        <v>7440.8021748345254</v>
      </c>
      <c r="Q18" s="7">
        <v>422249.43892497063</v>
      </c>
      <c r="R18" s="67">
        <f t="shared" si="0"/>
        <v>9009.2885605305601</v>
      </c>
      <c r="S18"/>
      <c r="T18"/>
    </row>
    <row r="19" spans="1:20" x14ac:dyDescent="0.25">
      <c r="A19" s="7" t="s">
        <v>30</v>
      </c>
      <c r="B19" s="7">
        <v>192463.53744227139</v>
      </c>
      <c r="C19" s="7">
        <v>1362844.0868518853</v>
      </c>
      <c r="D19" s="7">
        <v>4926452.2361721275</v>
      </c>
      <c r="E19" s="7">
        <v>84685.973495666301</v>
      </c>
      <c r="F19" s="7">
        <v>167630.47000780018</v>
      </c>
      <c r="G19" s="7">
        <v>829041.5172013588</v>
      </c>
      <c r="H19" s="7">
        <v>100470.15895910717</v>
      </c>
      <c r="I19" s="7">
        <v>5085149.5458145188</v>
      </c>
      <c r="J19" s="7">
        <v>49884.295606025589</v>
      </c>
      <c r="K19" s="7">
        <v>20648.445442536544</v>
      </c>
      <c r="L19" s="7">
        <v>12144.445433972209</v>
      </c>
      <c r="M19" s="7">
        <v>3137234.0906292573</v>
      </c>
      <c r="N19" s="7">
        <v>293777.9866585909</v>
      </c>
      <c r="O19" s="7">
        <v>228698.9332651468</v>
      </c>
      <c r="P19" s="7">
        <v>2703266.8956056302</v>
      </c>
      <c r="Q19" s="7">
        <v>19194392.618585899</v>
      </c>
      <c r="R19" s="67">
        <f t="shared" si="0"/>
        <v>1383492.5322944219</v>
      </c>
      <c r="S19"/>
      <c r="T19"/>
    </row>
    <row r="20" spans="1:20" x14ac:dyDescent="0.25">
      <c r="A20" s="7" t="s">
        <v>31</v>
      </c>
      <c r="B20" s="7">
        <v>132303.15649253104</v>
      </c>
      <c r="C20" s="7">
        <v>3685.5576340426801</v>
      </c>
      <c r="D20" s="7">
        <v>441745.76457955159</v>
      </c>
      <c r="E20" s="7">
        <v>17562.952595110666</v>
      </c>
      <c r="F20" s="7">
        <v>199555.66825713948</v>
      </c>
      <c r="G20" s="7">
        <v>109543.41594791894</v>
      </c>
      <c r="H20" s="7">
        <v>14841.648243451185</v>
      </c>
      <c r="I20" s="7">
        <v>336779.26918772236</v>
      </c>
      <c r="J20" s="7">
        <v>5651.61307589641</v>
      </c>
      <c r="M20" s="7">
        <v>1605435.9177480231</v>
      </c>
      <c r="N20" s="7">
        <v>36276.282077238473</v>
      </c>
      <c r="O20" s="7">
        <v>22278.10034769871</v>
      </c>
      <c r="P20" s="7">
        <v>74634.76879188139</v>
      </c>
      <c r="Q20" s="7">
        <v>3000294.1149782059</v>
      </c>
      <c r="R20" s="67">
        <f t="shared" si="0"/>
        <v>3685.5576340426801</v>
      </c>
      <c r="S20"/>
      <c r="T20"/>
    </row>
    <row r="21" spans="1:20" x14ac:dyDescent="0.25">
      <c r="A21" s="7" t="s">
        <v>32</v>
      </c>
      <c r="B21" s="7">
        <v>81862.059824388198</v>
      </c>
      <c r="C21" s="7">
        <v>133141.09366886481</v>
      </c>
      <c r="D21" s="7">
        <v>503591.01602043072</v>
      </c>
      <c r="E21" s="7">
        <v>23732.087767110512</v>
      </c>
      <c r="F21" s="7">
        <v>78282.653988671242</v>
      </c>
      <c r="G21" s="7">
        <v>214606.83166243782</v>
      </c>
      <c r="H21" s="7">
        <v>14357.64582275163</v>
      </c>
      <c r="I21" s="7">
        <v>1053356.4838597334</v>
      </c>
      <c r="J21" s="7">
        <v>14205.524381927216</v>
      </c>
      <c r="L21" s="7">
        <v>1696.4653906322931</v>
      </c>
      <c r="M21" s="7">
        <v>2427404.4270435362</v>
      </c>
      <c r="N21" s="7">
        <v>101727.61459587417</v>
      </c>
      <c r="O21" s="7">
        <v>60588.63928510921</v>
      </c>
      <c r="P21" s="7">
        <v>348371.83028060879</v>
      </c>
      <c r="Q21" s="7">
        <v>5056924.3735920759</v>
      </c>
      <c r="R21" s="67">
        <f t="shared" si="0"/>
        <v>133141.09366886481</v>
      </c>
      <c r="S21"/>
      <c r="T21"/>
    </row>
    <row r="22" spans="1:20" x14ac:dyDescent="0.25">
      <c r="A22" s="7" t="s">
        <v>33</v>
      </c>
      <c r="B22" s="7">
        <v>5236.8518863393101</v>
      </c>
      <c r="C22" s="7">
        <v>10538.231006554</v>
      </c>
      <c r="D22" s="7">
        <v>86409.292587916992</v>
      </c>
      <c r="E22" s="7">
        <v>16109.989401192466</v>
      </c>
      <c r="F22" s="7">
        <v>56351.264216916061</v>
      </c>
      <c r="G22" s="7">
        <v>9001.312205123686</v>
      </c>
      <c r="H22" s="7">
        <v>7287.0759502214178</v>
      </c>
      <c r="I22" s="7">
        <v>192780.72875574973</v>
      </c>
      <c r="J22" s="7">
        <v>5985.0772593032543</v>
      </c>
      <c r="L22" s="7">
        <v>3090.341925956136</v>
      </c>
      <c r="M22" s="7">
        <v>652769.06999131909</v>
      </c>
      <c r="N22" s="7">
        <v>13155.603140997091</v>
      </c>
      <c r="O22" s="7">
        <v>8607.0971075512061</v>
      </c>
      <c r="P22" s="7">
        <v>31841.378715019051</v>
      </c>
      <c r="Q22" s="7">
        <v>1099163.3141501595</v>
      </c>
      <c r="R22" s="67">
        <f t="shared" si="0"/>
        <v>10538.231006554</v>
      </c>
      <c r="S22"/>
      <c r="T22"/>
    </row>
    <row r="23" spans="1:20" x14ac:dyDescent="0.25">
      <c r="A23" s="7" t="s">
        <v>34</v>
      </c>
      <c r="B23" s="7">
        <v>4731.0426429390318</v>
      </c>
      <c r="C23" s="7">
        <v>3881.1137616003798</v>
      </c>
      <c r="D23" s="7">
        <v>13204.013082515074</v>
      </c>
      <c r="E23" s="7">
        <v>2521.0365438351605</v>
      </c>
      <c r="F23" s="7">
        <v>7548.1751198865104</v>
      </c>
      <c r="G23" s="7">
        <v>7296.4218260325597</v>
      </c>
      <c r="H23" s="7">
        <v>836.29294816663605</v>
      </c>
      <c r="I23" s="7">
        <v>24954.518826986572</v>
      </c>
      <c r="J23" s="7">
        <v>1101.9100125372199</v>
      </c>
      <c r="M23" s="7">
        <v>327712.13248903822</v>
      </c>
      <c r="N23" s="7">
        <v>8285.0276457798609</v>
      </c>
      <c r="O23" s="7">
        <v>1202.962535710401</v>
      </c>
      <c r="P23" s="7">
        <v>11009.815599242032</v>
      </c>
      <c r="Q23" s="7">
        <v>414284.46303426969</v>
      </c>
      <c r="R23" s="67">
        <f t="shared" si="0"/>
        <v>3881.1137616003798</v>
      </c>
      <c r="S23"/>
      <c r="T23"/>
    </row>
    <row r="24" spans="1:20" x14ac:dyDescent="0.25">
      <c r="A24" s="7" t="s">
        <v>35</v>
      </c>
      <c r="C24" s="7">
        <v>7045.6166489183306</v>
      </c>
      <c r="D24" s="7">
        <v>14655.604217161408</v>
      </c>
      <c r="E24" s="7">
        <v>2862.6286477216991</v>
      </c>
      <c r="F24" s="7">
        <v>4995.8684479926715</v>
      </c>
      <c r="G24" s="7">
        <v>6466.3627392752496</v>
      </c>
      <c r="H24" s="7">
        <v>7159.4163910197003</v>
      </c>
      <c r="I24" s="7">
        <v>39528.176943017104</v>
      </c>
      <c r="J24" s="7">
        <v>12642.914789302</v>
      </c>
      <c r="M24" s="7">
        <v>376487.16155505239</v>
      </c>
      <c r="N24" s="7">
        <v>9419.9949586932089</v>
      </c>
      <c r="O24" s="7">
        <v>10186.917985468901</v>
      </c>
      <c r="P24" s="7">
        <v>16775.4641664093</v>
      </c>
      <c r="Q24" s="7">
        <v>508226.127490032</v>
      </c>
      <c r="R24" s="67">
        <f t="shared" si="0"/>
        <v>7045.6166489183306</v>
      </c>
      <c r="S24"/>
      <c r="T24"/>
    </row>
    <row r="25" spans="1:20" x14ac:dyDescent="0.25">
      <c r="A25" s="7" t="s">
        <v>36</v>
      </c>
      <c r="C25" s="7">
        <v>11015.79677859915</v>
      </c>
      <c r="D25" s="7">
        <v>25447.973107462618</v>
      </c>
      <c r="E25" s="7">
        <v>10622.531174256197</v>
      </c>
      <c r="F25" s="7">
        <v>2958.5719344014901</v>
      </c>
      <c r="G25" s="7">
        <v>19512.666451105921</v>
      </c>
      <c r="H25" s="7">
        <v>8541.3612459109536</v>
      </c>
      <c r="I25" s="7">
        <v>63812.943430138497</v>
      </c>
      <c r="J25" s="7">
        <v>263.94869954535613</v>
      </c>
      <c r="M25" s="7">
        <v>691433.5997656699</v>
      </c>
      <c r="N25" s="7">
        <v>16723.887881964903</v>
      </c>
      <c r="O25" s="7">
        <v>13063.496673483842</v>
      </c>
      <c r="P25" s="7">
        <v>23628.532130867075</v>
      </c>
      <c r="Q25" s="7">
        <v>887025.30927340605</v>
      </c>
      <c r="R25" s="67">
        <f t="shared" si="0"/>
        <v>11015.79677859915</v>
      </c>
      <c r="S25"/>
      <c r="T25"/>
    </row>
    <row r="26" spans="1:20" x14ac:dyDescent="0.25">
      <c r="A26" s="7" t="s">
        <v>37</v>
      </c>
      <c r="B26" s="7">
        <v>106301.75549602589</v>
      </c>
      <c r="C26" s="7">
        <v>24168.018886298898</v>
      </c>
      <c r="D26" s="7">
        <v>75146.434444986051</v>
      </c>
      <c r="E26" s="7">
        <v>9512.4957099264029</v>
      </c>
      <c r="F26" s="7">
        <v>90637.076570001969</v>
      </c>
      <c r="G26" s="7">
        <v>19739.464230262904</v>
      </c>
      <c r="H26" s="7">
        <v>18658.479137264992</v>
      </c>
      <c r="I26" s="7">
        <v>499557.3881063895</v>
      </c>
      <c r="J26" s="7">
        <v>3228.8893888623447</v>
      </c>
      <c r="L26" s="7">
        <v>509.11948870028698</v>
      </c>
      <c r="M26" s="7">
        <v>463543.17470795015</v>
      </c>
      <c r="N26" s="7">
        <v>25342.89631699774</v>
      </c>
      <c r="O26" s="7">
        <v>2346.0059722219398</v>
      </c>
      <c r="P26" s="7">
        <v>47357.916846423293</v>
      </c>
      <c r="Q26" s="7">
        <v>1386049.1153023122</v>
      </c>
      <c r="R26" s="67">
        <f t="shared" si="0"/>
        <v>24168.018886298898</v>
      </c>
      <c r="S26"/>
      <c r="T26"/>
    </row>
    <row r="27" spans="1:20" x14ac:dyDescent="0.25">
      <c r="A27" s="7" t="s">
        <v>38</v>
      </c>
      <c r="B27" s="7">
        <v>144184.0385018485</v>
      </c>
      <c r="C27" s="7">
        <v>133045.31240981564</v>
      </c>
      <c r="D27" s="7">
        <v>476541.89239726675</v>
      </c>
      <c r="E27" s="7">
        <v>38702.640277634709</v>
      </c>
      <c r="F27" s="7">
        <v>84385.401837723737</v>
      </c>
      <c r="G27" s="7">
        <v>112290.05466157399</v>
      </c>
      <c r="H27" s="7">
        <v>19426.686559686379</v>
      </c>
      <c r="I27" s="7">
        <v>625608.13501588884</v>
      </c>
      <c r="J27" s="7">
        <v>15081.059149268263</v>
      </c>
      <c r="K27" s="7">
        <v>5385.2975903800498</v>
      </c>
      <c r="M27" s="7">
        <v>2493860.6957381088</v>
      </c>
      <c r="N27" s="7">
        <v>147389.32812388637</v>
      </c>
      <c r="O27" s="7">
        <v>22939.677868778206</v>
      </c>
      <c r="P27" s="7">
        <v>340669.93402269704</v>
      </c>
      <c r="Q27" s="7">
        <v>4659510.1541545568</v>
      </c>
      <c r="R27" s="67">
        <f t="shared" si="0"/>
        <v>138430.61000019568</v>
      </c>
      <c r="S27"/>
      <c r="T27"/>
    </row>
    <row r="28" spans="1:20" x14ac:dyDescent="0.25">
      <c r="A28" s="7" t="s">
        <v>39</v>
      </c>
      <c r="C28" s="7">
        <v>3839.8927821062589</v>
      </c>
      <c r="D28" s="7">
        <v>3802.0755242200739</v>
      </c>
      <c r="E28" s="7">
        <v>5954.9888374511538</v>
      </c>
      <c r="F28" s="7">
        <v>1032.4368341946399</v>
      </c>
      <c r="G28" s="7">
        <v>23342.881147101947</v>
      </c>
      <c r="H28" s="7">
        <v>4625.2120194521995</v>
      </c>
      <c r="I28" s="7">
        <v>33814.173645247152</v>
      </c>
      <c r="J28" s="7">
        <v>383.99894376297004</v>
      </c>
      <c r="L28" s="7">
        <v>303.52612163525299</v>
      </c>
      <c r="M28" s="7">
        <v>371777.90159973997</v>
      </c>
      <c r="N28" s="7">
        <v>15915.921438662641</v>
      </c>
      <c r="P28" s="7">
        <v>9376.8837379486013</v>
      </c>
      <c r="Q28" s="7">
        <v>474169.89263152285</v>
      </c>
      <c r="R28" s="67">
        <f t="shared" si="0"/>
        <v>3839.8927821062589</v>
      </c>
      <c r="S28"/>
      <c r="T28"/>
    </row>
    <row r="29" spans="1:20" x14ac:dyDescent="0.25">
      <c r="A29" s="7" t="s">
        <v>40</v>
      </c>
      <c r="B29" s="7">
        <v>21999.198561927231</v>
      </c>
      <c r="C29" s="7">
        <v>10062.32873914021</v>
      </c>
      <c r="D29" s="7">
        <v>120511.81885780535</v>
      </c>
      <c r="E29" s="7">
        <v>10938.585858051727</v>
      </c>
      <c r="F29" s="7">
        <v>43425.580318747408</v>
      </c>
      <c r="G29" s="7">
        <v>16561.905831661585</v>
      </c>
      <c r="H29" s="7">
        <v>8114.5966362927838</v>
      </c>
      <c r="I29" s="7">
        <v>262175.42718488153</v>
      </c>
      <c r="J29" s="7">
        <v>4138.6610339227063</v>
      </c>
      <c r="M29" s="7">
        <v>558156.90592523513</v>
      </c>
      <c r="N29" s="7">
        <v>21256.31166253017</v>
      </c>
      <c r="O29" s="7">
        <v>1536.7679455356179</v>
      </c>
      <c r="P29" s="7">
        <v>22492.933615455506</v>
      </c>
      <c r="Q29" s="7">
        <v>1101371.022171187</v>
      </c>
      <c r="R29" s="67">
        <f t="shared" si="0"/>
        <v>10062.32873914021</v>
      </c>
      <c r="S29"/>
      <c r="T29"/>
    </row>
    <row r="30" spans="1:20" x14ac:dyDescent="0.25">
      <c r="A30" s="7" t="s">
        <v>41</v>
      </c>
      <c r="B30" s="7">
        <v>2387.9164309921298</v>
      </c>
      <c r="D30" s="7">
        <v>2949.0662962484271</v>
      </c>
      <c r="E30" s="7">
        <v>1187.1403161263149</v>
      </c>
      <c r="F30" s="7">
        <v>1651.32633614111</v>
      </c>
      <c r="G30" s="7">
        <v>4238.6579986757097</v>
      </c>
      <c r="H30" s="7">
        <v>1721.38865100458</v>
      </c>
      <c r="I30" s="7">
        <v>6955.2258353857787</v>
      </c>
      <c r="J30" s="7">
        <v>176.42224142432701</v>
      </c>
      <c r="M30" s="7">
        <v>144190.18887608926</v>
      </c>
      <c r="N30" s="7">
        <v>6816.493742957512</v>
      </c>
      <c r="O30" s="7">
        <v>2152.55138007807</v>
      </c>
      <c r="P30" s="7">
        <v>4080.3758798632102</v>
      </c>
      <c r="Q30" s="7">
        <v>178506.75398498643</v>
      </c>
      <c r="R30" s="67">
        <f t="shared" si="0"/>
        <v>0</v>
      </c>
      <c r="S30"/>
      <c r="T30"/>
    </row>
    <row r="31" spans="1:20" x14ac:dyDescent="0.25">
      <c r="A31" s="7" t="s">
        <v>42</v>
      </c>
      <c r="B31" s="7">
        <v>63264.413416703843</v>
      </c>
      <c r="C31" s="7">
        <v>9465.3337830004675</v>
      </c>
      <c r="D31" s="7">
        <v>31439.058318714142</v>
      </c>
      <c r="E31" s="7">
        <v>2186.5904032789495</v>
      </c>
      <c r="F31" s="7">
        <v>16280.428649643884</v>
      </c>
      <c r="G31" s="7">
        <v>11251.506067430266</v>
      </c>
      <c r="H31" s="7">
        <v>14651.368901695898</v>
      </c>
      <c r="I31" s="7">
        <v>64752.705781532626</v>
      </c>
      <c r="J31" s="7">
        <v>716.58140827133502</v>
      </c>
      <c r="K31" s="7">
        <v>295.45185726217602</v>
      </c>
      <c r="M31" s="7">
        <v>691592.08033775992</v>
      </c>
      <c r="N31" s="7">
        <v>23487.135885246917</v>
      </c>
      <c r="P31" s="7">
        <v>39713.244492160084</v>
      </c>
      <c r="Q31" s="7">
        <v>969095.89930270053</v>
      </c>
      <c r="R31" s="67">
        <f t="shared" si="0"/>
        <v>9760.7856402626439</v>
      </c>
      <c r="S31"/>
      <c r="T31"/>
    </row>
    <row r="32" spans="1:20" x14ac:dyDescent="0.25">
      <c r="A32" s="7" t="s">
        <v>43</v>
      </c>
      <c r="B32" s="7">
        <v>1057.5058480108</v>
      </c>
      <c r="C32" s="7">
        <v>127295.64692075379</v>
      </c>
      <c r="D32" s="7">
        <v>24382.280327287794</v>
      </c>
      <c r="E32" s="7">
        <v>2903.8771177245362</v>
      </c>
      <c r="F32" s="7">
        <v>148770.9839943508</v>
      </c>
      <c r="G32" s="7">
        <v>3258.9681782270809</v>
      </c>
      <c r="H32" s="7">
        <v>1972.583078283204</v>
      </c>
      <c r="I32" s="7">
        <v>92387.704644667596</v>
      </c>
      <c r="J32" s="7">
        <v>896.29093867536812</v>
      </c>
      <c r="M32" s="7">
        <v>257533.46629026151</v>
      </c>
      <c r="N32" s="7">
        <v>15661.678381695343</v>
      </c>
      <c r="O32" s="7">
        <v>1794.2459091330199</v>
      </c>
      <c r="P32" s="7">
        <v>18337.052675359679</v>
      </c>
      <c r="Q32" s="7">
        <v>696252.28430443036</v>
      </c>
      <c r="R32" s="67">
        <f t="shared" si="0"/>
        <v>127295.64692075379</v>
      </c>
      <c r="S32"/>
      <c r="T32"/>
    </row>
    <row r="33" spans="1:20" x14ac:dyDescent="0.25">
      <c r="A33" s="7" t="s">
        <v>232</v>
      </c>
      <c r="B33" s="7">
        <v>4786.6313119493052</v>
      </c>
      <c r="C33" s="7">
        <v>12337.371911997159</v>
      </c>
      <c r="D33" s="7">
        <v>75849.34617617818</v>
      </c>
      <c r="E33" s="7">
        <v>8479.6106336039702</v>
      </c>
      <c r="F33" s="7">
        <v>4104.2973860677539</v>
      </c>
      <c r="G33" s="7">
        <v>6518.1941044203095</v>
      </c>
      <c r="H33" s="7">
        <v>8123.6879142652997</v>
      </c>
      <c r="I33" s="7">
        <v>210476.16276362509</v>
      </c>
      <c r="J33" s="7">
        <v>4255.7336127008921</v>
      </c>
      <c r="M33" s="7">
        <v>1272228.4585170872</v>
      </c>
      <c r="N33" s="7">
        <v>27997.338417971285</v>
      </c>
      <c r="O33" s="7">
        <v>51169.045235159996</v>
      </c>
      <c r="P33" s="7">
        <v>48616.757550932649</v>
      </c>
      <c r="Q33" s="7">
        <v>1734942.6355359592</v>
      </c>
      <c r="R33" s="67">
        <f t="shared" si="0"/>
        <v>12337.371911997159</v>
      </c>
      <c r="S33"/>
      <c r="T33"/>
    </row>
    <row r="34" spans="1:20" x14ac:dyDescent="0.25">
      <c r="A34" s="7" t="s">
        <v>233</v>
      </c>
      <c r="B34" s="7">
        <v>1434.90738818472</v>
      </c>
      <c r="C34" s="7">
        <v>4486.3123945520301</v>
      </c>
      <c r="D34" s="7">
        <v>12670.783733218963</v>
      </c>
      <c r="E34" s="7">
        <v>3304.9746740945147</v>
      </c>
      <c r="F34" s="7">
        <v>5680.4581140508653</v>
      </c>
      <c r="G34" s="7">
        <v>12560.121866553305</v>
      </c>
      <c r="H34" s="7">
        <v>10319.774628164792</v>
      </c>
      <c r="I34" s="7">
        <v>20018.921863916352</v>
      </c>
      <c r="J34" s="7">
        <v>853.97232180033598</v>
      </c>
      <c r="L34" s="7">
        <v>740.600739415828</v>
      </c>
      <c r="M34" s="7">
        <v>217911.04954169484</v>
      </c>
      <c r="N34" s="7">
        <v>4495.2007913263024</v>
      </c>
      <c r="O34" s="7">
        <v>4872.2623707110461</v>
      </c>
      <c r="P34" s="7">
        <v>13611.474330882498</v>
      </c>
      <c r="Q34" s="7">
        <v>312960.81475856632</v>
      </c>
      <c r="R34" s="67">
        <f t="shared" si="0"/>
        <v>4486.3123945520301</v>
      </c>
      <c r="S34"/>
      <c r="T34"/>
    </row>
    <row r="35" spans="1:20" x14ac:dyDescent="0.25">
      <c r="A35" s="7" t="s">
        <v>44</v>
      </c>
      <c r="D35" s="7">
        <v>321620.8684718376</v>
      </c>
      <c r="E35" s="7">
        <v>4157.4771367943686</v>
      </c>
      <c r="F35" s="7">
        <v>7085.0966700374202</v>
      </c>
      <c r="H35" s="7">
        <v>36029.128614385474</v>
      </c>
      <c r="I35" s="7">
        <v>368034.99873468495</v>
      </c>
      <c r="J35" s="7">
        <v>1411.6692124381211</v>
      </c>
      <c r="L35" s="7">
        <v>22635.451822604158</v>
      </c>
      <c r="M35" s="7">
        <v>840512.11772638978</v>
      </c>
      <c r="N35" s="7">
        <v>5536.9059430756724</v>
      </c>
      <c r="O35" s="7">
        <v>2081.390476748345</v>
      </c>
      <c r="P35" s="7">
        <v>30764.747156218193</v>
      </c>
      <c r="Q35" s="7">
        <v>1639869.8519652141</v>
      </c>
      <c r="R35" s="67">
        <f t="shared" si="0"/>
        <v>0</v>
      </c>
      <c r="S35"/>
      <c r="T35"/>
    </row>
    <row r="36" spans="1:20" x14ac:dyDescent="0.25">
      <c r="A36" s="7" t="s">
        <v>45</v>
      </c>
      <c r="C36" s="7">
        <v>15217.149129421568</v>
      </c>
      <c r="D36" s="7">
        <v>35175.698499776976</v>
      </c>
      <c r="E36" s="7">
        <v>13227.571407089599</v>
      </c>
      <c r="F36" s="7">
        <v>128576.25952842046</v>
      </c>
      <c r="G36" s="7">
        <v>46995.294178489734</v>
      </c>
      <c r="H36" s="7">
        <v>2753.7501234718602</v>
      </c>
      <c r="I36" s="7">
        <v>94437.46826322675</v>
      </c>
      <c r="J36" s="7">
        <v>4762.4397313478712</v>
      </c>
      <c r="M36" s="7">
        <v>724789.89498609863</v>
      </c>
      <c r="N36" s="7">
        <v>12927.7236096491</v>
      </c>
      <c r="O36" s="7">
        <v>262.026492897683</v>
      </c>
      <c r="P36" s="7">
        <v>24513.585586485071</v>
      </c>
      <c r="Q36" s="7">
        <v>1103638.8615363752</v>
      </c>
      <c r="R36" s="67">
        <f t="shared" si="0"/>
        <v>15217.149129421568</v>
      </c>
      <c r="S36"/>
      <c r="T36"/>
    </row>
    <row r="37" spans="1:20" x14ac:dyDescent="0.25">
      <c r="A37" s="7" t="s">
        <v>263</v>
      </c>
      <c r="B37" s="7">
        <v>203044.34155640233</v>
      </c>
      <c r="C37" s="7">
        <v>240992.42782663635</v>
      </c>
      <c r="D37" s="7">
        <v>1593459.9312563254</v>
      </c>
      <c r="E37" s="7">
        <v>65697.887646069954</v>
      </c>
      <c r="F37" s="7">
        <v>102013.33356105554</v>
      </c>
      <c r="G37" s="7">
        <v>275479.22166625166</v>
      </c>
      <c r="H37" s="7">
        <v>109854.89073873503</v>
      </c>
      <c r="I37" s="7">
        <v>2876263.4932732028</v>
      </c>
      <c r="J37" s="7">
        <v>9884.7550019389219</v>
      </c>
      <c r="K37" s="7">
        <v>4609.0489732899505</v>
      </c>
      <c r="L37" s="7">
        <v>5344.6149492117474</v>
      </c>
      <c r="M37" s="7">
        <v>4264822.8702861154</v>
      </c>
      <c r="N37" s="7">
        <v>227633.00385590317</v>
      </c>
      <c r="O37" s="7">
        <v>57487.891057699482</v>
      </c>
      <c r="P37" s="7">
        <v>821804.26432636881</v>
      </c>
      <c r="Q37" s="7">
        <v>10858391.975975206</v>
      </c>
      <c r="R37" s="67">
        <f t="shared" si="0"/>
        <v>245601.47679992631</v>
      </c>
      <c r="S37"/>
      <c r="T37"/>
    </row>
    <row r="38" spans="1:20" x14ac:dyDescent="0.25">
      <c r="A38" s="7" t="s">
        <v>47</v>
      </c>
      <c r="B38" s="7">
        <v>2190.2501364823202</v>
      </c>
      <c r="D38" s="7">
        <v>82275.051772513121</v>
      </c>
      <c r="E38" s="7">
        <v>3995.9264000099761</v>
      </c>
      <c r="F38" s="7">
        <v>1429.0358659174899</v>
      </c>
      <c r="G38" s="7">
        <v>17275.351676341801</v>
      </c>
      <c r="H38" s="7">
        <v>53064.136420766779</v>
      </c>
      <c r="I38" s="7">
        <v>74067.837978455587</v>
      </c>
      <c r="M38" s="7">
        <v>381823.47587574087</v>
      </c>
      <c r="N38" s="7">
        <v>22609.18998451372</v>
      </c>
      <c r="O38" s="7">
        <v>258.76082003839298</v>
      </c>
      <c r="P38" s="7">
        <v>14598.547814475272</v>
      </c>
      <c r="Q38" s="7">
        <v>653587.56474525528</v>
      </c>
      <c r="R38" s="67">
        <f t="shared" si="0"/>
        <v>0</v>
      </c>
      <c r="S38"/>
      <c r="T38"/>
    </row>
    <row r="39" spans="1:20" x14ac:dyDescent="0.25">
      <c r="A39" s="7" t="s">
        <v>48</v>
      </c>
      <c r="B39" s="7">
        <v>126389.25765008169</v>
      </c>
      <c r="C39" s="7">
        <v>63776.292415897602</v>
      </c>
      <c r="D39" s="7">
        <v>606757.01284578501</v>
      </c>
      <c r="E39" s="7">
        <v>27029.421612723847</v>
      </c>
      <c r="F39" s="7">
        <v>89345.546481593483</v>
      </c>
      <c r="G39" s="7">
        <v>188085.41349280148</v>
      </c>
      <c r="H39" s="7">
        <v>23718.959816329047</v>
      </c>
      <c r="I39" s="7">
        <v>673158.96839623479</v>
      </c>
      <c r="J39" s="7">
        <v>5475.4461221587726</v>
      </c>
      <c r="K39" s="7">
        <v>13117.081094334913</v>
      </c>
      <c r="L39" s="7">
        <v>1424.998653109534</v>
      </c>
      <c r="M39" s="7">
        <v>1684479.8282785488</v>
      </c>
      <c r="N39" s="7">
        <v>58327.944117012434</v>
      </c>
      <c r="O39" s="7">
        <v>74340.555350273644</v>
      </c>
      <c r="P39" s="7">
        <v>317504.84805849812</v>
      </c>
      <c r="Q39" s="7">
        <v>3952931.5743853827</v>
      </c>
      <c r="R39" s="67">
        <f t="shared" si="0"/>
        <v>76893.373510232515</v>
      </c>
      <c r="S39"/>
      <c r="T39"/>
    </row>
    <row r="40" spans="1:20" x14ac:dyDescent="0.25">
      <c r="A40" s="7" t="s">
        <v>49</v>
      </c>
      <c r="B40" s="7">
        <v>2269.5699428268849</v>
      </c>
      <c r="C40" s="7">
        <v>4156.9772397533397</v>
      </c>
      <c r="D40" s="7">
        <v>48775.081751602775</v>
      </c>
      <c r="E40" s="7">
        <v>7990.183239394888</v>
      </c>
      <c r="F40" s="7">
        <v>2278.525404833536</v>
      </c>
      <c r="G40" s="7">
        <v>12317.26703373525</v>
      </c>
      <c r="H40" s="7">
        <v>15537.210855964846</v>
      </c>
      <c r="I40" s="7">
        <v>156920.8857961199</v>
      </c>
      <c r="J40" s="7">
        <v>148.92480775503</v>
      </c>
      <c r="K40" s="7">
        <v>1125.1484101578999</v>
      </c>
      <c r="M40" s="7">
        <v>1031803.8926079514</v>
      </c>
      <c r="N40" s="7">
        <v>25313.544284980075</v>
      </c>
      <c r="O40" s="7">
        <v>463.56725632409899</v>
      </c>
      <c r="P40" s="7">
        <v>57700.513193397128</v>
      </c>
      <c r="Q40" s="7">
        <v>1366801.2918247969</v>
      </c>
      <c r="R40" s="67">
        <f t="shared" si="0"/>
        <v>5282.1256499112396</v>
      </c>
      <c r="S40"/>
      <c r="T40"/>
    </row>
    <row r="41" spans="1:20" x14ac:dyDescent="0.25">
      <c r="A41" s="7" t="s">
        <v>234</v>
      </c>
      <c r="B41" s="7">
        <v>10986.399068463839</v>
      </c>
      <c r="C41" s="7">
        <v>49759.765280185544</v>
      </c>
      <c r="D41" s="7">
        <v>119430.96673163235</v>
      </c>
      <c r="E41" s="7">
        <v>11412.975898169128</v>
      </c>
      <c r="F41" s="7">
        <v>97505.247404073656</v>
      </c>
      <c r="G41" s="7">
        <v>73326.366977535319</v>
      </c>
      <c r="H41" s="7">
        <v>19320.299024075874</v>
      </c>
      <c r="I41" s="7">
        <v>252840.46843329928</v>
      </c>
      <c r="J41" s="7">
        <v>3149.3188585165481</v>
      </c>
      <c r="L41" s="7">
        <v>412.06041139468903</v>
      </c>
      <c r="M41" s="7">
        <v>1656150.0131105017</v>
      </c>
      <c r="N41" s="7">
        <v>49286.615647666418</v>
      </c>
      <c r="O41" s="7">
        <v>12842.911531436843</v>
      </c>
      <c r="P41" s="7">
        <v>57912.838612110201</v>
      </c>
      <c r="Q41" s="7">
        <v>2414336.2469890616</v>
      </c>
      <c r="R41" s="67">
        <f t="shared" si="0"/>
        <v>49759.765280185544</v>
      </c>
      <c r="S41"/>
      <c r="T41"/>
    </row>
    <row r="42" spans="1:20" x14ac:dyDescent="0.25">
      <c r="A42" s="7" t="s">
        <v>50</v>
      </c>
      <c r="B42" s="7">
        <v>37165.167327576732</v>
      </c>
      <c r="C42" s="7">
        <v>5485.5611172946601</v>
      </c>
      <c r="D42" s="7">
        <v>28256.426033833639</v>
      </c>
      <c r="E42" s="7">
        <v>6541.6724410959714</v>
      </c>
      <c r="F42" s="7">
        <v>6308.4833078237843</v>
      </c>
      <c r="G42" s="7">
        <v>43345.280603595202</v>
      </c>
      <c r="H42" s="7">
        <v>5091.5320504575548</v>
      </c>
      <c r="I42" s="7">
        <v>66588.224517141629</v>
      </c>
      <c r="J42" s="7">
        <v>406.371056138727</v>
      </c>
      <c r="M42" s="7">
        <v>570000.58526070009</v>
      </c>
      <c r="N42" s="7">
        <v>15373.982059769251</v>
      </c>
      <c r="O42" s="7">
        <v>21409.980360963873</v>
      </c>
      <c r="P42" s="7">
        <v>49909.598626902545</v>
      </c>
      <c r="Q42" s="7">
        <v>855882.86476329353</v>
      </c>
      <c r="R42" s="67">
        <f t="shared" si="0"/>
        <v>5485.5611172946601</v>
      </c>
      <c r="S42"/>
      <c r="T42"/>
    </row>
    <row r="43" spans="1:20" x14ac:dyDescent="0.25">
      <c r="A43" s="7" t="s">
        <v>51</v>
      </c>
      <c r="B43" s="7">
        <v>7553.627195297342</v>
      </c>
      <c r="D43" s="7">
        <v>40454.570734832108</v>
      </c>
      <c r="E43" s="7">
        <v>7163.6652634718221</v>
      </c>
      <c r="F43" s="7">
        <v>42840.840069684971</v>
      </c>
      <c r="H43" s="7">
        <v>2099.9073357088701</v>
      </c>
      <c r="I43" s="7">
        <v>156108.1852903633</v>
      </c>
      <c r="J43" s="7">
        <v>851.05939689992601</v>
      </c>
      <c r="K43" s="7">
        <v>598.48122176435697</v>
      </c>
      <c r="M43" s="7">
        <v>639662.31996104913</v>
      </c>
      <c r="N43" s="7">
        <v>17156.878533518298</v>
      </c>
      <c r="P43" s="7">
        <v>13827.749956349386</v>
      </c>
      <c r="Q43" s="7">
        <v>928317.28495893942</v>
      </c>
      <c r="R43" s="67">
        <f t="shared" si="0"/>
        <v>598.48122176435697</v>
      </c>
      <c r="S43"/>
      <c r="T43"/>
    </row>
    <row r="44" spans="1:20" x14ac:dyDescent="0.25">
      <c r="A44" s="7" t="s">
        <v>52</v>
      </c>
      <c r="B44" s="7">
        <v>75229.760264706245</v>
      </c>
      <c r="C44" s="7">
        <v>57065.493690286297</v>
      </c>
      <c r="D44" s="7">
        <v>443751.95721650781</v>
      </c>
      <c r="E44" s="7">
        <v>26256.928679374316</v>
      </c>
      <c r="F44" s="7">
        <v>34599.153967400707</v>
      </c>
      <c r="G44" s="7">
        <v>116590.78898356305</v>
      </c>
      <c r="H44" s="7">
        <v>31095.902328429271</v>
      </c>
      <c r="I44" s="7">
        <v>479512.86554689583</v>
      </c>
      <c r="J44" s="7">
        <v>7147.6746243904745</v>
      </c>
      <c r="K44" s="7">
        <v>3128.071515031223</v>
      </c>
      <c r="L44" s="7">
        <v>1223.2197046749491</v>
      </c>
      <c r="M44" s="7">
        <v>1109312.6192199837</v>
      </c>
      <c r="N44" s="7">
        <v>20677.85344097879</v>
      </c>
      <c r="O44" s="7">
        <v>16115.677662096499</v>
      </c>
      <c r="P44" s="7">
        <v>349399.91260118614</v>
      </c>
      <c r="Q44" s="7">
        <v>2771107.8794455049</v>
      </c>
      <c r="R44" s="67">
        <f t="shared" si="0"/>
        <v>60193.565205317522</v>
      </c>
      <c r="S44"/>
      <c r="T44"/>
    </row>
    <row r="45" spans="1:20" x14ac:dyDescent="0.25">
      <c r="A45" s="7" t="s">
        <v>53</v>
      </c>
      <c r="B45" s="7">
        <v>34267.2325086606</v>
      </c>
      <c r="C45" s="7">
        <v>10023.6984525186</v>
      </c>
      <c r="D45" s="7">
        <v>33081.526059475575</v>
      </c>
      <c r="E45" s="7">
        <v>7191.4322261340803</v>
      </c>
      <c r="F45" s="7">
        <v>13004.668690053943</v>
      </c>
      <c r="G45" s="7">
        <v>9399.0241753653354</v>
      </c>
      <c r="H45" s="7">
        <v>7984.3942956419296</v>
      </c>
      <c r="I45" s="7">
        <v>54493.930859635526</v>
      </c>
      <c r="J45" s="7">
        <v>955.97771568060796</v>
      </c>
      <c r="L45" s="7">
        <v>93.652180494409393</v>
      </c>
      <c r="M45" s="7">
        <v>414351.25807607424</v>
      </c>
      <c r="N45" s="7">
        <v>10140.156866912266</v>
      </c>
      <c r="O45" s="7">
        <v>75.575812536209</v>
      </c>
      <c r="P45" s="7">
        <v>14722.398124905447</v>
      </c>
      <c r="Q45" s="7">
        <v>609784.92604408879</v>
      </c>
      <c r="R45" s="67">
        <f t="shared" si="0"/>
        <v>10023.6984525186</v>
      </c>
      <c r="S45"/>
      <c r="T45"/>
    </row>
    <row r="46" spans="1:20" x14ac:dyDescent="0.25">
      <c r="A46" s="7" t="s">
        <v>54</v>
      </c>
      <c r="C46" s="7">
        <v>12569.007459031</v>
      </c>
      <c r="D46" s="7">
        <v>37090.878348383179</v>
      </c>
      <c r="E46" s="7">
        <v>4426.05465594009</v>
      </c>
      <c r="F46" s="7">
        <v>6714.6134856666504</v>
      </c>
      <c r="G46" s="7">
        <v>15716.113179345341</v>
      </c>
      <c r="H46" s="7">
        <v>6704.4969194307496</v>
      </c>
      <c r="I46" s="7">
        <v>37112.926944086837</v>
      </c>
      <c r="M46" s="7">
        <v>426863.67520648794</v>
      </c>
      <c r="N46" s="7">
        <v>4194.7485482267984</v>
      </c>
      <c r="O46" s="7">
        <v>3815.5155968758636</v>
      </c>
      <c r="P46" s="7">
        <v>13415.041267248316</v>
      </c>
      <c r="Q46" s="7">
        <v>568623.07161072281</v>
      </c>
      <c r="R46" s="67">
        <f t="shared" si="0"/>
        <v>12569.007459031</v>
      </c>
      <c r="S46"/>
      <c r="T46"/>
    </row>
    <row r="47" spans="1:20" x14ac:dyDescent="0.25">
      <c r="A47" s="7" t="s">
        <v>55</v>
      </c>
      <c r="B47" s="7">
        <v>19990.532638580942</v>
      </c>
      <c r="C47" s="7">
        <v>9779.2277604871197</v>
      </c>
      <c r="D47" s="7">
        <v>6282.1890460971354</v>
      </c>
      <c r="E47" s="7">
        <v>6384.9611614755104</v>
      </c>
      <c r="F47" s="7">
        <v>3362.0135618198801</v>
      </c>
      <c r="G47" s="7">
        <v>22462.230820310062</v>
      </c>
      <c r="I47" s="7">
        <v>26910.415598461448</v>
      </c>
      <c r="J47" s="7">
        <v>3776.71277540962</v>
      </c>
      <c r="M47" s="7">
        <v>353051.47068041412</v>
      </c>
      <c r="N47" s="7">
        <v>7159.9594707789001</v>
      </c>
      <c r="O47" s="7">
        <v>5182.4574806648598</v>
      </c>
      <c r="P47" s="7">
        <v>15255.958460469323</v>
      </c>
      <c r="Q47" s="7">
        <v>479598.1294549689</v>
      </c>
      <c r="R47" s="67">
        <f t="shared" si="0"/>
        <v>9779.2277604871197</v>
      </c>
      <c r="S47"/>
      <c r="T47"/>
    </row>
    <row r="48" spans="1:20" x14ac:dyDescent="0.25">
      <c r="A48" s="7" t="s">
        <v>56</v>
      </c>
      <c r="B48" s="7">
        <v>70837.731775087625</v>
      </c>
      <c r="C48" s="7">
        <v>86117.407248646647</v>
      </c>
      <c r="D48" s="7">
        <v>910939.15172482119</v>
      </c>
      <c r="E48" s="7">
        <v>27320.289888678046</v>
      </c>
      <c r="F48" s="7">
        <v>30668.262983318869</v>
      </c>
      <c r="G48" s="7">
        <v>119307.85203124756</v>
      </c>
      <c r="H48" s="7">
        <v>17232.065272683954</v>
      </c>
      <c r="I48" s="7">
        <v>1039026.9607906691</v>
      </c>
      <c r="J48" s="7">
        <v>7349.2773463200438</v>
      </c>
      <c r="K48" s="7">
        <v>5196.6079498075642</v>
      </c>
      <c r="L48" s="7">
        <v>1508.3904309085954</v>
      </c>
      <c r="M48" s="7">
        <v>2582669.5044805082</v>
      </c>
      <c r="N48" s="7">
        <v>78732.22327804337</v>
      </c>
      <c r="O48" s="7">
        <v>44736.28932267995</v>
      </c>
      <c r="P48" s="7">
        <v>340633.31740364409</v>
      </c>
      <c r="Q48" s="7">
        <v>5362275.3319270657</v>
      </c>
      <c r="R48" s="67">
        <f t="shared" si="0"/>
        <v>91314.015198454217</v>
      </c>
      <c r="S48"/>
      <c r="T48"/>
    </row>
    <row r="49" spans="1:20" x14ac:dyDescent="0.25">
      <c r="A49" s="7" t="s">
        <v>57</v>
      </c>
      <c r="B49" s="7">
        <v>3568.1119337904097</v>
      </c>
      <c r="C49" s="7">
        <v>2317.88738540023</v>
      </c>
      <c r="D49" s="7">
        <v>107670.81075857085</v>
      </c>
      <c r="E49" s="7">
        <v>9579.9388665735951</v>
      </c>
      <c r="F49" s="7">
        <v>40840.744805446899</v>
      </c>
      <c r="G49" s="7">
        <v>17483.87871521011</v>
      </c>
      <c r="H49" s="7">
        <v>6608.8614547677889</v>
      </c>
      <c r="I49" s="7">
        <v>70664.43827577692</v>
      </c>
      <c r="J49" s="7">
        <v>227.06024500767001</v>
      </c>
      <c r="K49" s="7">
        <v>887.50930628834396</v>
      </c>
      <c r="L49" s="7">
        <v>407.372792513761</v>
      </c>
      <c r="M49" s="7">
        <v>537355.64497119188</v>
      </c>
      <c r="N49" s="7">
        <v>8681.7152502932695</v>
      </c>
      <c r="O49" s="7">
        <v>20573.136857860944</v>
      </c>
      <c r="P49" s="7">
        <v>34400.170307415792</v>
      </c>
      <c r="Q49" s="7">
        <v>861267.28192610841</v>
      </c>
      <c r="R49" s="67">
        <f t="shared" si="0"/>
        <v>3205.3966916885738</v>
      </c>
      <c r="S49"/>
      <c r="T49"/>
    </row>
    <row r="50" spans="1:20" x14ac:dyDescent="0.25">
      <c r="A50" s="7" t="s">
        <v>236</v>
      </c>
      <c r="B50" s="7">
        <v>20230.388673011072</v>
      </c>
      <c r="C50" s="7">
        <v>144273.428229426</v>
      </c>
      <c r="D50" s="7">
        <v>460986.47330399911</v>
      </c>
      <c r="E50" s="7">
        <v>25282.490457354001</v>
      </c>
      <c r="F50" s="7">
        <v>196159.16044183698</v>
      </c>
      <c r="G50" s="7">
        <v>25160.91300053618</v>
      </c>
      <c r="H50" s="7">
        <v>16367.998254768969</v>
      </c>
      <c r="I50" s="7">
        <v>480388.53364195407</v>
      </c>
      <c r="J50" s="7">
        <v>1516.962783926243</v>
      </c>
      <c r="K50" s="7">
        <v>562.57420507894994</v>
      </c>
      <c r="L50" s="7">
        <v>1529.9853568016779</v>
      </c>
      <c r="M50" s="7">
        <v>1699822.7849913202</v>
      </c>
      <c r="N50" s="7">
        <v>82527.38343291264</v>
      </c>
      <c r="O50" s="7">
        <v>24341.685396505196</v>
      </c>
      <c r="P50" s="7">
        <v>297351.11944424041</v>
      </c>
      <c r="Q50" s="7">
        <v>3476501.8816136718</v>
      </c>
      <c r="R50" s="67">
        <f t="shared" si="0"/>
        <v>144836.00243450495</v>
      </c>
      <c r="S50"/>
      <c r="T50"/>
    </row>
    <row r="51" spans="1:20" x14ac:dyDescent="0.25">
      <c r="A51" s="7" t="s">
        <v>235</v>
      </c>
      <c r="B51" s="7">
        <v>29349.033589262799</v>
      </c>
      <c r="D51" s="7">
        <v>6182.1677435339498</v>
      </c>
      <c r="E51" s="7">
        <v>607.22240719876004</v>
      </c>
      <c r="F51" s="7">
        <v>3279.9804309114702</v>
      </c>
      <c r="G51" s="7">
        <v>8757.1842563312093</v>
      </c>
      <c r="H51" s="7">
        <v>1398.7716058924589</v>
      </c>
      <c r="I51" s="7">
        <v>1600.5097393137401</v>
      </c>
      <c r="J51" s="7">
        <v>1736.7262837106705</v>
      </c>
      <c r="M51" s="7">
        <v>56930.323487537331</v>
      </c>
      <c r="N51" s="7">
        <v>518.42051759107903</v>
      </c>
      <c r="P51" s="7">
        <v>3333.1914096252503</v>
      </c>
      <c r="Q51" s="7">
        <v>113693.5314709087</v>
      </c>
      <c r="R51" s="67">
        <f t="shared" si="0"/>
        <v>0</v>
      </c>
      <c r="S51"/>
      <c r="T51"/>
    </row>
    <row r="52" spans="1:20" x14ac:dyDescent="0.25">
      <c r="A52" s="7" t="s">
        <v>58</v>
      </c>
      <c r="B52" s="7">
        <v>1267.611732995487</v>
      </c>
      <c r="C52" s="7">
        <v>6155.9294414662199</v>
      </c>
      <c r="D52" s="7">
        <v>69878.019481446885</v>
      </c>
      <c r="E52" s="7">
        <v>5018.7565584124113</v>
      </c>
      <c r="F52" s="7">
        <v>2719.0418727478577</v>
      </c>
      <c r="G52" s="7">
        <v>61000.150681602827</v>
      </c>
      <c r="H52" s="7">
        <v>3651.4512164299099</v>
      </c>
      <c r="I52" s="7">
        <v>52309.452815436001</v>
      </c>
      <c r="J52" s="7">
        <v>2229.1937971290367</v>
      </c>
      <c r="K52" s="7">
        <v>51759.820654326621</v>
      </c>
      <c r="L52" s="7">
        <v>185.766149760753</v>
      </c>
      <c r="M52" s="7">
        <v>476618.17807784851</v>
      </c>
      <c r="N52" s="7">
        <v>10569.863632771452</v>
      </c>
      <c r="O52" s="7">
        <v>21721.38848401044</v>
      </c>
      <c r="P52" s="7">
        <v>14172.296522249646</v>
      </c>
      <c r="Q52" s="7">
        <v>779256.92111863405</v>
      </c>
      <c r="R52" s="67">
        <f t="shared" si="0"/>
        <v>57915.750095792842</v>
      </c>
      <c r="S52"/>
      <c r="T52"/>
    </row>
    <row r="53" spans="1:20" x14ac:dyDescent="0.25">
      <c r="A53" s="7" t="s">
        <v>59</v>
      </c>
      <c r="B53" s="7">
        <v>38696.88066054332</v>
      </c>
      <c r="C53" s="7">
        <v>62143.172692980894</v>
      </c>
      <c r="D53" s="7">
        <v>323817.47616298008</v>
      </c>
      <c r="E53" s="7">
        <v>16266.460420521908</v>
      </c>
      <c r="F53" s="7">
        <v>9506.1816014734286</v>
      </c>
      <c r="G53" s="7">
        <v>93826.293661251621</v>
      </c>
      <c r="H53" s="7">
        <v>13319.82917634566</v>
      </c>
      <c r="I53" s="7">
        <v>926584.78494501091</v>
      </c>
      <c r="J53" s="7">
        <v>3504.3722609650931</v>
      </c>
      <c r="K53" s="7">
        <v>1615.015727227533</v>
      </c>
      <c r="L53" s="7">
        <v>58.367732209543902</v>
      </c>
      <c r="M53" s="7">
        <v>636094.49239414185</v>
      </c>
      <c r="N53" s="7">
        <v>21715.434471541703</v>
      </c>
      <c r="O53" s="7">
        <v>36219.844085698503</v>
      </c>
      <c r="P53" s="7">
        <v>131024.22230948857</v>
      </c>
      <c r="Q53" s="7">
        <v>2314392.8283023806</v>
      </c>
      <c r="R53" s="67">
        <f t="shared" si="0"/>
        <v>63758.188420208426</v>
      </c>
      <c r="S53"/>
      <c r="T53"/>
    </row>
    <row r="54" spans="1:20" x14ac:dyDescent="0.25">
      <c r="A54" s="7" t="s">
        <v>237</v>
      </c>
      <c r="B54" s="7">
        <v>1889.94546695244</v>
      </c>
      <c r="C54" s="7">
        <v>23808.395068413902</v>
      </c>
      <c r="D54" s="7">
        <v>184911.43552549553</v>
      </c>
      <c r="E54" s="7">
        <v>18004.028076352381</v>
      </c>
      <c r="F54" s="7">
        <v>63744.82735449481</v>
      </c>
      <c r="G54" s="7">
        <v>56725.127475602763</v>
      </c>
      <c r="H54" s="7">
        <v>16131.293975173108</v>
      </c>
      <c r="I54" s="7">
        <v>294859.93644877995</v>
      </c>
      <c r="J54" s="7">
        <v>1171.9913419341146</v>
      </c>
      <c r="M54" s="7">
        <v>636518.0544202301</v>
      </c>
      <c r="N54" s="7">
        <v>7391.5536049495031</v>
      </c>
      <c r="O54" s="7">
        <v>8314.4116125499477</v>
      </c>
      <c r="P54" s="7">
        <v>138582.55862738835</v>
      </c>
      <c r="Q54" s="7">
        <v>1452053.558998317</v>
      </c>
      <c r="R54" s="67">
        <f t="shared" si="0"/>
        <v>23808.395068413902</v>
      </c>
      <c r="S54"/>
      <c r="T54"/>
    </row>
    <row r="55" spans="1:20" x14ac:dyDescent="0.25">
      <c r="A55" s="7" t="s">
        <v>60</v>
      </c>
      <c r="B55" s="7">
        <v>141775.5253925526</v>
      </c>
      <c r="C55" s="7">
        <v>330946.45952560881</v>
      </c>
      <c r="D55" s="7">
        <v>589992.59651972062</v>
      </c>
      <c r="E55" s="7">
        <v>21960.019384483912</v>
      </c>
      <c r="F55" s="7">
        <v>46307.970734408445</v>
      </c>
      <c r="G55" s="7">
        <v>95528.101015991531</v>
      </c>
      <c r="H55" s="7">
        <v>17383.440498133721</v>
      </c>
      <c r="I55" s="7">
        <v>935338.91263672488</v>
      </c>
      <c r="J55" s="7">
        <v>20217.425049398909</v>
      </c>
      <c r="K55" s="7">
        <v>1099.4629908647901</v>
      </c>
      <c r="L55" s="7">
        <v>22291.581642853704</v>
      </c>
      <c r="M55" s="7">
        <v>1026844.8557282141</v>
      </c>
      <c r="N55" s="7">
        <v>56510.01789294694</v>
      </c>
      <c r="O55" s="7">
        <v>35221.199927118476</v>
      </c>
      <c r="P55" s="7">
        <v>197115.95846225673</v>
      </c>
      <c r="Q55" s="7">
        <v>3538533.5274012783</v>
      </c>
      <c r="R55" s="67">
        <f t="shared" si="0"/>
        <v>332045.92251647357</v>
      </c>
      <c r="S55"/>
      <c r="T55"/>
    </row>
    <row r="56" spans="1:20" x14ac:dyDescent="0.25">
      <c r="A56" s="7" t="s">
        <v>61</v>
      </c>
      <c r="B56" s="7">
        <v>51069.165038825122</v>
      </c>
      <c r="C56" s="7">
        <v>22028.678238142038</v>
      </c>
      <c r="D56" s="7">
        <v>127024.50024626288</v>
      </c>
      <c r="E56" s="7">
        <v>9375.8171618918877</v>
      </c>
      <c r="F56" s="7">
        <v>5329.2632486956345</v>
      </c>
      <c r="G56" s="7">
        <v>26870.970126291009</v>
      </c>
      <c r="H56" s="7">
        <v>17622.523747647079</v>
      </c>
      <c r="I56" s="7">
        <v>232826.22774476866</v>
      </c>
      <c r="J56" s="7">
        <v>1765.1622370861569</v>
      </c>
      <c r="L56" s="7">
        <v>12963.713789915706</v>
      </c>
      <c r="M56" s="7">
        <v>1149747.8036857722</v>
      </c>
      <c r="N56" s="7">
        <v>32814.976252262575</v>
      </c>
      <c r="O56" s="7">
        <v>12011.1861504055</v>
      </c>
      <c r="P56" s="7">
        <v>47428.048026728706</v>
      </c>
      <c r="Q56" s="7">
        <v>1748878.0356946953</v>
      </c>
      <c r="R56" s="67">
        <f t="shared" si="0"/>
        <v>22028.678238142038</v>
      </c>
      <c r="S56"/>
      <c r="T56"/>
    </row>
    <row r="57" spans="1:20" x14ac:dyDescent="0.25">
      <c r="A57" s="7" t="s">
        <v>62</v>
      </c>
      <c r="B57" s="7">
        <v>186086.31319026637</v>
      </c>
      <c r="C57" s="7">
        <v>149918.95014362579</v>
      </c>
      <c r="D57" s="7">
        <v>937063.90684398648</v>
      </c>
      <c r="E57" s="7">
        <v>48738.479030410286</v>
      </c>
      <c r="F57" s="7">
        <v>200908.86168389887</v>
      </c>
      <c r="G57" s="7">
        <v>395332.8290011129</v>
      </c>
      <c r="H57" s="7">
        <v>38486.850906556414</v>
      </c>
      <c r="I57" s="7">
        <v>1935170.7497725459</v>
      </c>
      <c r="J57" s="7">
        <v>13259.569025860364</v>
      </c>
      <c r="K57" s="7">
        <v>15998.744393404202</v>
      </c>
      <c r="L57" s="7">
        <v>3136.6182024955838</v>
      </c>
      <c r="M57" s="7">
        <v>2757635.6020266637</v>
      </c>
      <c r="N57" s="7">
        <v>107465.88923515577</v>
      </c>
      <c r="O57" s="7">
        <v>44381.274951526007</v>
      </c>
      <c r="P57" s="7">
        <v>512021.42622737534</v>
      </c>
      <c r="Q57" s="7">
        <v>7345606.0646348828</v>
      </c>
      <c r="R57" s="67">
        <f t="shared" si="0"/>
        <v>165917.69453702998</v>
      </c>
      <c r="S57"/>
      <c r="T57"/>
    </row>
    <row r="58" spans="1:20" x14ac:dyDescent="0.25">
      <c r="A58" s="7" t="s">
        <v>63</v>
      </c>
      <c r="B58" s="7">
        <v>70392.155957108858</v>
      </c>
      <c r="C58" s="7">
        <v>123672.58603187202</v>
      </c>
      <c r="D58" s="7">
        <v>293853.96663180075</v>
      </c>
      <c r="E58" s="7">
        <v>28035.719853872339</v>
      </c>
      <c r="F58" s="7">
        <v>53576.448106988995</v>
      </c>
      <c r="G58" s="7">
        <v>50511.931892376655</v>
      </c>
      <c r="H58" s="7">
        <v>20040.581823553275</v>
      </c>
      <c r="I58" s="7">
        <v>453564.40112893505</v>
      </c>
      <c r="J58" s="7">
        <v>8711.0506920868884</v>
      </c>
      <c r="L58" s="7">
        <v>752.27614365924796</v>
      </c>
      <c r="M58" s="7">
        <v>2570009.6845338335</v>
      </c>
      <c r="N58" s="7">
        <v>101621.3763919531</v>
      </c>
      <c r="O58" s="7">
        <v>29290.713960564684</v>
      </c>
      <c r="P58" s="7">
        <v>266137.10519710055</v>
      </c>
      <c r="Q58" s="7">
        <v>4070169.9983457057</v>
      </c>
      <c r="R58" s="67">
        <f t="shared" si="0"/>
        <v>123672.58603187202</v>
      </c>
      <c r="S58"/>
      <c r="T58"/>
    </row>
    <row r="59" spans="1:20" x14ac:dyDescent="0.25">
      <c r="A59" s="7" t="s">
        <v>238</v>
      </c>
      <c r="B59" s="7">
        <v>137948.51959246409</v>
      </c>
      <c r="C59" s="7">
        <v>491724.03028108686</v>
      </c>
      <c r="D59" s="7">
        <v>518536.63768323208</v>
      </c>
      <c r="E59" s="7">
        <v>36965.075842935723</v>
      </c>
      <c r="F59" s="7">
        <v>275604.21430085058</v>
      </c>
      <c r="G59" s="7">
        <v>72018.721044824182</v>
      </c>
      <c r="H59" s="7">
        <v>25100.37576118873</v>
      </c>
      <c r="I59" s="7">
        <v>2314535.8955986113</v>
      </c>
      <c r="J59" s="7">
        <v>3819.8574654620643</v>
      </c>
      <c r="K59" s="7">
        <v>15661.779732142762</v>
      </c>
      <c r="L59" s="7">
        <v>7640.3239157731232</v>
      </c>
      <c r="M59" s="7">
        <v>810383.39128853416</v>
      </c>
      <c r="N59" s="7">
        <v>71869.042464371814</v>
      </c>
      <c r="O59" s="7">
        <v>34737.683008004067</v>
      </c>
      <c r="P59" s="7">
        <v>252678.1450597115</v>
      </c>
      <c r="Q59" s="7">
        <v>5069223.6930391928</v>
      </c>
      <c r="R59" s="67">
        <f t="shared" si="0"/>
        <v>507385.81001322961</v>
      </c>
      <c r="S59"/>
      <c r="T59"/>
    </row>
    <row r="60" spans="1:20" x14ac:dyDescent="0.25">
      <c r="A60" s="7" t="s">
        <v>64</v>
      </c>
      <c r="B60" s="7">
        <v>177433.78537293547</v>
      </c>
      <c r="C60" s="7">
        <v>519265.69986883528</v>
      </c>
      <c r="D60" s="7">
        <v>1318776.6609842884</v>
      </c>
      <c r="E60" s="7">
        <v>65889.756824467928</v>
      </c>
      <c r="F60" s="7">
        <v>58123.938008348261</v>
      </c>
      <c r="G60" s="7">
        <v>398420.80972304771</v>
      </c>
      <c r="H60" s="7">
        <v>52656.430794128624</v>
      </c>
      <c r="I60" s="7">
        <v>3680150.7109547802</v>
      </c>
      <c r="J60" s="7">
        <v>22198.881654542714</v>
      </c>
      <c r="K60" s="7">
        <v>1137.54905347462</v>
      </c>
      <c r="M60" s="7">
        <v>1434612.9162864622</v>
      </c>
      <c r="N60" s="7">
        <v>180375.70361939864</v>
      </c>
      <c r="O60" s="7">
        <v>122091.55713903109</v>
      </c>
      <c r="P60" s="7">
        <v>675237.09514646395</v>
      </c>
      <c r="Q60" s="7">
        <v>8706371.4954302032</v>
      </c>
      <c r="R60" s="67">
        <f t="shared" si="0"/>
        <v>520403.2489223099</v>
      </c>
      <c r="S60"/>
      <c r="T60"/>
    </row>
    <row r="61" spans="1:20" x14ac:dyDescent="0.25">
      <c r="A61" s="7" t="s">
        <v>65</v>
      </c>
      <c r="B61" s="7">
        <v>2127.3246630480598</v>
      </c>
      <c r="C61" s="7">
        <v>3661.8715309961399</v>
      </c>
      <c r="D61" s="7">
        <v>3115.3800266823928</v>
      </c>
      <c r="E61" s="7">
        <v>1371.3729672203394</v>
      </c>
      <c r="F61" s="7">
        <v>147016.67424288508</v>
      </c>
      <c r="G61" s="7">
        <v>27255.038272267113</v>
      </c>
      <c r="H61" s="7">
        <v>2000.3817628060999</v>
      </c>
      <c r="I61" s="7">
        <v>64949.50818759641</v>
      </c>
      <c r="J61" s="7">
        <v>1218.7210472605643</v>
      </c>
      <c r="K61" s="7">
        <v>347.78569787759199</v>
      </c>
      <c r="M61" s="7">
        <v>161757.85861019179</v>
      </c>
      <c r="N61" s="7">
        <v>5713.4720238539703</v>
      </c>
      <c r="O61" s="7">
        <v>350.39581864942397</v>
      </c>
      <c r="P61" s="7">
        <v>3097.3575219349132</v>
      </c>
      <c r="Q61" s="7">
        <v>423983.14237326989</v>
      </c>
      <c r="R61" s="67">
        <f t="shared" si="0"/>
        <v>4009.657228873732</v>
      </c>
      <c r="S61"/>
      <c r="T61"/>
    </row>
    <row r="62" spans="1:20" x14ac:dyDescent="0.25">
      <c r="A62" s="7" t="s">
        <v>66</v>
      </c>
      <c r="B62" s="7">
        <v>21061.967287913747</v>
      </c>
      <c r="C62" s="7">
        <v>3694.0339315885899</v>
      </c>
      <c r="D62" s="7">
        <v>5348.8197736897901</v>
      </c>
      <c r="E62" s="7">
        <v>4375.250574022788</v>
      </c>
      <c r="F62" s="7">
        <v>8237.7456943981615</v>
      </c>
      <c r="G62" s="7">
        <v>1617.6029519977801</v>
      </c>
      <c r="H62" s="7">
        <v>3789.4696262218208</v>
      </c>
      <c r="I62" s="7">
        <v>16438.996459058722</v>
      </c>
      <c r="J62" s="7">
        <v>360.62509501218199</v>
      </c>
      <c r="M62" s="7">
        <v>370649.47597984772</v>
      </c>
      <c r="N62" s="7">
        <v>13716.776183338341</v>
      </c>
      <c r="O62" s="7">
        <v>440.443949001519</v>
      </c>
      <c r="P62" s="7">
        <v>12900.063865280905</v>
      </c>
      <c r="Q62" s="7">
        <v>462631.27137137199</v>
      </c>
      <c r="R62" s="67">
        <f t="shared" si="0"/>
        <v>3694.0339315885899</v>
      </c>
      <c r="S62"/>
      <c r="T62"/>
    </row>
    <row r="63" spans="1:20" x14ac:dyDescent="0.25">
      <c r="A63" s="7" t="s">
        <v>67</v>
      </c>
      <c r="B63" s="7">
        <v>259558.94307699331</v>
      </c>
      <c r="C63" s="7">
        <v>177264.52594147489</v>
      </c>
      <c r="D63" s="7">
        <v>1153992.6266395589</v>
      </c>
      <c r="E63" s="7">
        <v>73580.283137054546</v>
      </c>
      <c r="F63" s="7">
        <v>149132.60867548865</v>
      </c>
      <c r="G63" s="7">
        <v>112647.7051098441</v>
      </c>
      <c r="H63" s="7">
        <v>46622.134145030192</v>
      </c>
      <c r="I63" s="7">
        <v>2305338.2438108483</v>
      </c>
      <c r="J63" s="7">
        <v>12690.821780659717</v>
      </c>
      <c r="K63" s="7">
        <v>2171.84987904422</v>
      </c>
      <c r="L63" s="7">
        <v>4499.0719163131162</v>
      </c>
      <c r="M63" s="7">
        <v>3260062.7054391792</v>
      </c>
      <c r="N63" s="7">
        <v>127377.23895330697</v>
      </c>
      <c r="O63" s="7">
        <v>59623.705244085999</v>
      </c>
      <c r="P63" s="7">
        <v>563172.78577499872</v>
      </c>
      <c r="Q63" s="7">
        <v>8307735.24952388</v>
      </c>
      <c r="R63" s="67">
        <f t="shared" si="0"/>
        <v>179436.37582051911</v>
      </c>
      <c r="S63"/>
      <c r="T63"/>
    </row>
    <row r="64" spans="1:20" x14ac:dyDescent="0.25">
      <c r="A64" s="7" t="s">
        <v>68</v>
      </c>
      <c r="B64" s="7">
        <v>23796.700463578181</v>
      </c>
      <c r="C64" s="7">
        <v>10589.987666340685</v>
      </c>
      <c r="D64" s="7">
        <v>143119.57894652829</v>
      </c>
      <c r="E64" s="7">
        <v>10714.457088963149</v>
      </c>
      <c r="F64" s="7">
        <v>21102.865709462127</v>
      </c>
      <c r="G64" s="7">
        <v>31753.35425246165</v>
      </c>
      <c r="H64" s="7">
        <v>12351.483900279394</v>
      </c>
      <c r="I64" s="7">
        <v>382659.89425717364</v>
      </c>
      <c r="J64" s="7">
        <v>1984.8316014738866</v>
      </c>
      <c r="L64" s="7">
        <v>4759.6594879585109</v>
      </c>
      <c r="M64" s="7">
        <v>673119.74532195926</v>
      </c>
      <c r="N64" s="7">
        <v>17818.973315566014</v>
      </c>
      <c r="O64" s="7">
        <v>21790.33412738864</v>
      </c>
      <c r="P64" s="7">
        <v>30207.12254758432</v>
      </c>
      <c r="Q64" s="7">
        <v>1385768.9886867178</v>
      </c>
      <c r="R64" s="67">
        <f t="shared" si="0"/>
        <v>10589.987666340685</v>
      </c>
      <c r="S64"/>
      <c r="T64"/>
    </row>
    <row r="65" spans="1:20" x14ac:dyDescent="0.25">
      <c r="A65" s="7" t="s">
        <v>69</v>
      </c>
      <c r="B65" s="7">
        <v>30984.619191276499</v>
      </c>
      <c r="C65" s="7">
        <v>19151.901241884243</v>
      </c>
      <c r="D65" s="7">
        <v>289336.32776566123</v>
      </c>
      <c r="E65" s="7">
        <v>12435.221447545058</v>
      </c>
      <c r="F65" s="7">
        <v>7128.5477572894097</v>
      </c>
      <c r="G65" s="7">
        <v>9322.9807183351732</v>
      </c>
      <c r="H65" s="7">
        <v>3998.6805019975418</v>
      </c>
      <c r="I65" s="7">
        <v>305322.03535757429</v>
      </c>
      <c r="J65" s="7">
        <v>963.33648065754005</v>
      </c>
      <c r="L65" s="7">
        <v>2951.7831850997081</v>
      </c>
      <c r="M65" s="7">
        <v>795708.84945089789</v>
      </c>
      <c r="N65" s="7">
        <v>26264.192104887177</v>
      </c>
      <c r="O65" s="7">
        <v>33051.464488010279</v>
      </c>
      <c r="P65" s="7">
        <v>67320.037495516401</v>
      </c>
      <c r="Q65" s="7">
        <v>1603939.9771866328</v>
      </c>
      <c r="R65" s="67">
        <f t="shared" si="0"/>
        <v>19151.901241884243</v>
      </c>
      <c r="S65"/>
      <c r="T65"/>
    </row>
    <row r="66" spans="1:20" x14ac:dyDescent="0.25">
      <c r="A66" s="7" t="s">
        <v>70</v>
      </c>
      <c r="B66" s="7">
        <v>7952.7292159627814</v>
      </c>
      <c r="C66" s="7">
        <v>34961.623685863888</v>
      </c>
      <c r="D66" s="7">
        <v>45871.259791397184</v>
      </c>
      <c r="E66" s="7">
        <v>11846.916309331158</v>
      </c>
      <c r="F66" s="7">
        <v>64692.638843141161</v>
      </c>
      <c r="G66" s="7">
        <v>33234.908188732254</v>
      </c>
      <c r="H66" s="7">
        <v>28451.847857438217</v>
      </c>
      <c r="I66" s="7">
        <v>146228.34340933544</v>
      </c>
      <c r="J66" s="7">
        <v>7152.6608832976481</v>
      </c>
      <c r="L66" s="7">
        <v>967.13228605760298</v>
      </c>
      <c r="M66" s="7">
        <v>667352.46572572016</v>
      </c>
      <c r="N66" s="7">
        <v>10784.705896215921</v>
      </c>
      <c r="P66" s="7">
        <v>50062.181598084804</v>
      </c>
      <c r="Q66" s="7">
        <v>1109559.4136905782</v>
      </c>
      <c r="R66" s="67">
        <f t="shared" si="0"/>
        <v>34961.623685863888</v>
      </c>
      <c r="S66"/>
      <c r="T66"/>
    </row>
    <row r="67" spans="1:20" x14ac:dyDescent="0.25">
      <c r="A67" s="7" t="s">
        <v>71</v>
      </c>
      <c r="D67" s="7">
        <v>10353.268871701433</v>
      </c>
      <c r="E67" s="7">
        <v>1213.742823175324</v>
      </c>
      <c r="F67" s="7">
        <v>1309.84048368502</v>
      </c>
      <c r="G67" s="7">
        <v>15633.11677934607</v>
      </c>
      <c r="H67" s="7">
        <v>1183.4869400289899</v>
      </c>
      <c r="I67" s="7">
        <v>14132.176171440451</v>
      </c>
      <c r="M67" s="7">
        <v>88896.00975052666</v>
      </c>
      <c r="N67" s="7">
        <v>3025.9331632719609</v>
      </c>
      <c r="O67" s="7">
        <v>2974.0534889041523</v>
      </c>
      <c r="P67" s="7">
        <v>2760.3473444721303</v>
      </c>
      <c r="Q67" s="7">
        <v>141481.97581655218</v>
      </c>
      <c r="R67" s="67">
        <f t="shared" si="0"/>
        <v>0</v>
      </c>
      <c r="S67"/>
      <c r="T67"/>
    </row>
    <row r="68" spans="1:20" x14ac:dyDescent="0.25">
      <c r="A68" s="7" t="s">
        <v>72</v>
      </c>
      <c r="B68" s="7">
        <v>111192.70591258968</v>
      </c>
      <c r="C68" s="7">
        <v>130027.10213073771</v>
      </c>
      <c r="D68" s="7">
        <v>721119.99924317678</v>
      </c>
      <c r="E68" s="7">
        <v>36375.393015500071</v>
      </c>
      <c r="F68" s="7">
        <v>114217.43111217189</v>
      </c>
      <c r="G68" s="7">
        <v>344295.39449349814</v>
      </c>
      <c r="H68" s="7">
        <v>12060.281381996836</v>
      </c>
      <c r="I68" s="7">
        <v>1370932.5637532154</v>
      </c>
      <c r="J68" s="7">
        <v>11674.359816347818</v>
      </c>
      <c r="K68" s="7">
        <v>3272.4890625460998</v>
      </c>
      <c r="L68" s="7">
        <v>2548.7062782442722</v>
      </c>
      <c r="M68" s="7">
        <v>2015711.1766965038</v>
      </c>
      <c r="N68" s="7">
        <v>113085.45503470389</v>
      </c>
      <c r="O68" s="7">
        <v>59334.522088483049</v>
      </c>
      <c r="P68" s="7">
        <v>410893.43069792283</v>
      </c>
      <c r="Q68" s="7">
        <v>5456741.0107176388</v>
      </c>
      <c r="R68" s="67">
        <f t="shared" ref="R68:R131" si="1">+K68+C68</f>
        <v>133299.59119328382</v>
      </c>
      <c r="S68"/>
      <c r="T68"/>
    </row>
    <row r="69" spans="1:20" x14ac:dyDescent="0.25">
      <c r="A69" s="7" t="s">
        <v>73</v>
      </c>
      <c r="B69" s="7">
        <v>4796.0282806428959</v>
      </c>
      <c r="C69" s="7">
        <v>7321.2115998571899</v>
      </c>
      <c r="D69" s="7">
        <v>81240.292734619114</v>
      </c>
      <c r="E69" s="7">
        <v>6531.3625057123336</v>
      </c>
      <c r="F69" s="7">
        <v>31909.745933384722</v>
      </c>
      <c r="G69" s="7">
        <v>19035.760899594519</v>
      </c>
      <c r="H69" s="7">
        <v>17296.546638220552</v>
      </c>
      <c r="I69" s="7">
        <v>120176.65286296055</v>
      </c>
      <c r="J69" s="7">
        <v>2133.5784185326929</v>
      </c>
      <c r="L69" s="7">
        <v>109.61727282314401</v>
      </c>
      <c r="M69" s="7">
        <v>616153.53146098182</v>
      </c>
      <c r="N69" s="7">
        <v>11635.873510176732</v>
      </c>
      <c r="O69" s="7">
        <v>6764.590427359336</v>
      </c>
      <c r="P69" s="7">
        <v>32388.18278165349</v>
      </c>
      <c r="Q69" s="7">
        <v>957492.97532651899</v>
      </c>
      <c r="R69" s="67">
        <f t="shared" si="1"/>
        <v>7321.2115998571899</v>
      </c>
      <c r="S69"/>
      <c r="T69"/>
    </row>
    <row r="70" spans="1:20" x14ac:dyDescent="0.25">
      <c r="A70" s="7" t="s">
        <v>74</v>
      </c>
      <c r="C70" s="7">
        <v>9213.8482107913751</v>
      </c>
      <c r="D70" s="7">
        <v>308146.98633524572</v>
      </c>
      <c r="E70" s="7">
        <v>16539.712172810181</v>
      </c>
      <c r="F70" s="7">
        <v>6702.7543839830869</v>
      </c>
      <c r="G70" s="7">
        <v>12920.033440821666</v>
      </c>
      <c r="H70" s="7">
        <v>4200.7509834768998</v>
      </c>
      <c r="I70" s="7">
        <v>316202.64222799143</v>
      </c>
      <c r="J70" s="7">
        <v>1167.563280107875</v>
      </c>
      <c r="K70" s="7">
        <v>188.420241046444</v>
      </c>
      <c r="M70" s="7">
        <v>945667.27125473111</v>
      </c>
      <c r="N70" s="7">
        <v>20904.44906346987</v>
      </c>
      <c r="O70" s="7">
        <v>17695.299638442466</v>
      </c>
      <c r="P70" s="7">
        <v>115803.02471743316</v>
      </c>
      <c r="Q70" s="7">
        <v>1775352.7559503512</v>
      </c>
      <c r="R70" s="67">
        <f t="shared" si="1"/>
        <v>9402.2684518378192</v>
      </c>
      <c r="S70"/>
      <c r="T70"/>
    </row>
    <row r="71" spans="1:20" x14ac:dyDescent="0.25">
      <c r="A71" s="7" t="s">
        <v>239</v>
      </c>
      <c r="B71" s="7">
        <v>196416.66586854783</v>
      </c>
      <c r="C71" s="7">
        <v>240975.4244597542</v>
      </c>
      <c r="D71" s="7">
        <v>3494501.2071841392</v>
      </c>
      <c r="E71" s="7">
        <v>91323.063466234715</v>
      </c>
      <c r="F71" s="7">
        <v>242435.67135583531</v>
      </c>
      <c r="G71" s="7">
        <v>660246.07138432586</v>
      </c>
      <c r="H71" s="7">
        <v>121289.69877881395</v>
      </c>
      <c r="I71" s="7">
        <v>5132353.033138806</v>
      </c>
      <c r="J71" s="7">
        <v>12000.046449889182</v>
      </c>
      <c r="K71" s="7">
        <v>3513.220144353696</v>
      </c>
      <c r="L71" s="7">
        <v>8329.0857800118938</v>
      </c>
      <c r="M71" s="7">
        <v>3995901.7953912113</v>
      </c>
      <c r="N71" s="7">
        <v>233328.89099194817</v>
      </c>
      <c r="O71" s="7">
        <v>215767.03921091938</v>
      </c>
      <c r="P71" s="7">
        <v>1414055.2841250855</v>
      </c>
      <c r="Q71" s="7">
        <v>16062436.197729874</v>
      </c>
      <c r="R71" s="67">
        <f t="shared" si="1"/>
        <v>244488.64460410789</v>
      </c>
      <c r="S71"/>
      <c r="T71"/>
    </row>
    <row r="72" spans="1:20" x14ac:dyDescent="0.25">
      <c r="A72" s="7" t="s">
        <v>75</v>
      </c>
      <c r="B72" s="7">
        <v>1626.0573791994</v>
      </c>
      <c r="C72" s="7">
        <v>33393.539611889501</v>
      </c>
      <c r="D72" s="7">
        <v>49124.446711067045</v>
      </c>
      <c r="E72" s="7">
        <v>8003.9638202827446</v>
      </c>
      <c r="F72" s="7">
        <v>8593.9722558774884</v>
      </c>
      <c r="G72" s="7">
        <v>2379.2467068038159</v>
      </c>
      <c r="H72" s="7">
        <v>95.149404272205601</v>
      </c>
      <c r="I72" s="7">
        <v>49557.718028518597</v>
      </c>
      <c r="J72" s="7">
        <v>23311.478674333743</v>
      </c>
      <c r="L72" s="7">
        <v>193.56982376837431</v>
      </c>
      <c r="M72" s="7">
        <v>359153.83297294076</v>
      </c>
      <c r="N72" s="7">
        <v>15746.09724861989</v>
      </c>
      <c r="P72" s="7">
        <v>24875.509596750715</v>
      </c>
      <c r="Q72" s="7">
        <v>576054.58223432431</v>
      </c>
      <c r="R72" s="67">
        <f t="shared" si="1"/>
        <v>33393.539611889501</v>
      </c>
      <c r="S72"/>
      <c r="T72"/>
    </row>
    <row r="73" spans="1:20" x14ac:dyDescent="0.25">
      <c r="A73" s="7" t="s">
        <v>76</v>
      </c>
      <c r="B73" s="7">
        <v>10416.6743579756</v>
      </c>
      <c r="C73" s="7">
        <v>2912.4508892450799</v>
      </c>
      <c r="D73" s="7">
        <v>20283.683201658179</v>
      </c>
      <c r="E73" s="7">
        <v>2105.7882460250121</v>
      </c>
      <c r="F73" s="7">
        <v>9824.2024116656721</v>
      </c>
      <c r="G73" s="7">
        <v>5994.2049717576283</v>
      </c>
      <c r="I73" s="7">
        <v>20813.722493961675</v>
      </c>
      <c r="M73" s="7">
        <v>239747.03886911436</v>
      </c>
      <c r="N73" s="7">
        <v>6306.2275341701197</v>
      </c>
      <c r="P73" s="7">
        <v>2963.3185996462671</v>
      </c>
      <c r="Q73" s="7">
        <v>321367.31157521962</v>
      </c>
      <c r="R73" s="67">
        <f t="shared" si="1"/>
        <v>2912.4508892450799</v>
      </c>
      <c r="S73"/>
      <c r="T73"/>
    </row>
    <row r="74" spans="1:20" x14ac:dyDescent="0.25">
      <c r="A74" s="7" t="s">
        <v>77</v>
      </c>
      <c r="B74" s="7">
        <v>5957.1565990094532</v>
      </c>
      <c r="C74" s="7">
        <v>11689.6177204786</v>
      </c>
      <c r="D74" s="7">
        <v>26533.599198313823</v>
      </c>
      <c r="E74" s="7">
        <v>3262.6573021538188</v>
      </c>
      <c r="F74" s="7">
        <v>10772.156344253379</v>
      </c>
      <c r="G74" s="7">
        <v>41928.724948220864</v>
      </c>
      <c r="H74" s="7">
        <v>14830.801716188287</v>
      </c>
      <c r="I74" s="7">
        <v>65740.33960722039</v>
      </c>
      <c r="J74" s="7">
        <v>6883.4352663390837</v>
      </c>
      <c r="K74" s="7">
        <v>850.613265586034</v>
      </c>
      <c r="M74" s="7">
        <v>478417.71353271377</v>
      </c>
      <c r="N74" s="7">
        <v>13245.847838378279</v>
      </c>
      <c r="O74" s="7">
        <v>5319.6672651386207</v>
      </c>
      <c r="P74" s="7">
        <v>47477.487475453068</v>
      </c>
      <c r="Q74" s="7">
        <v>732909.81807944737</v>
      </c>
      <c r="R74" s="67">
        <f t="shared" si="1"/>
        <v>12540.230986064635</v>
      </c>
      <c r="S74"/>
      <c r="T74"/>
    </row>
    <row r="75" spans="1:20" x14ac:dyDescent="0.25">
      <c r="A75" s="7" t="s">
        <v>78</v>
      </c>
      <c r="B75" s="7">
        <v>391093.25299093104</v>
      </c>
      <c r="C75" s="7">
        <v>1866701.7810983532</v>
      </c>
      <c r="D75" s="7">
        <v>4825557.3060868932</v>
      </c>
      <c r="E75" s="7">
        <v>124047.64401672495</v>
      </c>
      <c r="F75" s="7">
        <v>139258.53335581219</v>
      </c>
      <c r="G75" s="7">
        <v>783248.88367919216</v>
      </c>
      <c r="H75" s="7">
        <v>69605.389101851673</v>
      </c>
      <c r="I75" s="7">
        <v>7842301.8778423145</v>
      </c>
      <c r="J75" s="7">
        <v>53012.619537142193</v>
      </c>
      <c r="K75" s="7">
        <v>1350.5677934246501</v>
      </c>
      <c r="L75" s="7">
        <v>29744.675580397492</v>
      </c>
      <c r="M75" s="7">
        <v>6406430.6090753898</v>
      </c>
      <c r="N75" s="7">
        <v>385038.52724939078</v>
      </c>
      <c r="O75" s="7">
        <v>306659.6757737294</v>
      </c>
      <c r="P75" s="7">
        <v>2462796.8142921845</v>
      </c>
      <c r="Q75" s="7">
        <v>25686848.157473736</v>
      </c>
      <c r="R75" s="67">
        <f t="shared" si="1"/>
        <v>1868052.3488917779</v>
      </c>
      <c r="S75"/>
      <c r="T75"/>
    </row>
    <row r="76" spans="1:20" x14ac:dyDescent="0.25">
      <c r="A76" s="7" t="s">
        <v>79</v>
      </c>
      <c r="B76" s="7">
        <v>126288.1603428339</v>
      </c>
      <c r="C76" s="7">
        <v>29209.702277001448</v>
      </c>
      <c r="D76" s="7">
        <v>129194.50724243895</v>
      </c>
      <c r="E76" s="7">
        <v>50092.777421048813</v>
      </c>
      <c r="F76" s="7">
        <v>1032624.0339469975</v>
      </c>
      <c r="G76" s="7">
        <v>48678.569077113163</v>
      </c>
      <c r="H76" s="7">
        <v>23474.874798719622</v>
      </c>
      <c r="I76" s="7">
        <v>1310967.331099167</v>
      </c>
      <c r="J76" s="7">
        <v>9534.7586476836532</v>
      </c>
      <c r="M76" s="7">
        <v>1219533.8779343413</v>
      </c>
      <c r="N76" s="7">
        <v>29364.043505465041</v>
      </c>
      <c r="O76" s="7">
        <v>136707.01089861174</v>
      </c>
      <c r="P76" s="7">
        <v>102388.2030858779</v>
      </c>
      <c r="Q76" s="7">
        <v>4248057.8502773</v>
      </c>
      <c r="R76" s="67">
        <f t="shared" si="1"/>
        <v>29209.702277001448</v>
      </c>
      <c r="S76"/>
      <c r="T76"/>
    </row>
    <row r="77" spans="1:20" x14ac:dyDescent="0.25">
      <c r="A77" s="7" t="s">
        <v>264</v>
      </c>
      <c r="B77" s="7">
        <v>82412.366038178254</v>
      </c>
      <c r="C77" s="7">
        <v>3773.0353868000716</v>
      </c>
      <c r="D77" s="7">
        <v>46267.300830351669</v>
      </c>
      <c r="E77" s="7">
        <v>8468.4711089505527</v>
      </c>
      <c r="F77" s="7">
        <v>2286.1692220375098</v>
      </c>
      <c r="G77" s="7">
        <v>13341.139271674467</v>
      </c>
      <c r="H77" s="7">
        <v>4588.6884828801403</v>
      </c>
      <c r="I77" s="7">
        <v>60796.484576431845</v>
      </c>
      <c r="K77" s="7">
        <v>1690.4636805481668</v>
      </c>
      <c r="L77" s="7">
        <v>471.38710570400798</v>
      </c>
      <c r="M77" s="7">
        <v>512980.06006458122</v>
      </c>
      <c r="N77" s="7">
        <v>19479.905420302814</v>
      </c>
      <c r="O77" s="7">
        <v>4167.9574288942867</v>
      </c>
      <c r="P77" s="7">
        <v>29610.998786155618</v>
      </c>
      <c r="Q77" s="7">
        <v>790334.42740349052</v>
      </c>
      <c r="R77" s="67">
        <f t="shared" si="1"/>
        <v>5463.4990673482389</v>
      </c>
      <c r="S77"/>
      <c r="T77"/>
    </row>
    <row r="78" spans="1:20" x14ac:dyDescent="0.25">
      <c r="A78" s="7" t="s">
        <v>81</v>
      </c>
      <c r="B78" s="7">
        <v>99509.152436476157</v>
      </c>
      <c r="C78" s="7">
        <v>280162.52831925504</v>
      </c>
      <c r="D78" s="7">
        <v>1240127.3633295251</v>
      </c>
      <c r="E78" s="7">
        <v>55147.943863250104</v>
      </c>
      <c r="F78" s="7">
        <v>107115.10847593255</v>
      </c>
      <c r="G78" s="7">
        <v>218264.89516105244</v>
      </c>
      <c r="H78" s="7">
        <v>115308.57262763724</v>
      </c>
      <c r="I78" s="7">
        <v>1221771.2832585892</v>
      </c>
      <c r="J78" s="7">
        <v>16740.986785773461</v>
      </c>
      <c r="K78" s="7">
        <v>8790.6283088772834</v>
      </c>
      <c r="L78" s="7">
        <v>6224.5723908889731</v>
      </c>
      <c r="M78" s="7">
        <v>3018955.558311143</v>
      </c>
      <c r="N78" s="7">
        <v>151372.59147046512</v>
      </c>
      <c r="O78" s="7">
        <v>57333.768749141658</v>
      </c>
      <c r="P78" s="7">
        <v>670443.53653036326</v>
      </c>
      <c r="Q78" s="7">
        <v>7267268.4900183706</v>
      </c>
      <c r="R78" s="67">
        <f t="shared" si="1"/>
        <v>288953.15662813233</v>
      </c>
      <c r="S78"/>
      <c r="T78"/>
    </row>
    <row r="79" spans="1:20" x14ac:dyDescent="0.25">
      <c r="A79" s="7" t="s">
        <v>82</v>
      </c>
      <c r="B79" s="7">
        <v>6202.2971154592769</v>
      </c>
      <c r="C79" s="7">
        <v>9747.1762280715484</v>
      </c>
      <c r="D79" s="7">
        <v>19143.996888724705</v>
      </c>
      <c r="E79" s="7">
        <v>8193.8696356517848</v>
      </c>
      <c r="F79" s="7">
        <v>31241.768886038728</v>
      </c>
      <c r="G79" s="7">
        <v>15542.350265941179</v>
      </c>
      <c r="H79" s="7">
        <v>5826.5228903538436</v>
      </c>
      <c r="I79" s="7">
        <v>136324.90979926646</v>
      </c>
      <c r="J79" s="7">
        <v>338.252982636426</v>
      </c>
      <c r="M79" s="7">
        <v>798675.33385092078</v>
      </c>
      <c r="N79" s="7">
        <v>21354.682130846268</v>
      </c>
      <c r="O79" s="7">
        <v>15861.487713417149</v>
      </c>
      <c r="P79" s="7">
        <v>44984.386529987489</v>
      </c>
      <c r="Q79" s="7">
        <v>1113437.0349173155</v>
      </c>
      <c r="R79" s="67">
        <f t="shared" si="1"/>
        <v>9747.1762280715484</v>
      </c>
      <c r="S79"/>
      <c r="T79"/>
    </row>
    <row r="80" spans="1:20" x14ac:dyDescent="0.25">
      <c r="A80" s="7" t="s">
        <v>83</v>
      </c>
      <c r="B80" s="7">
        <v>38290.644858278931</v>
      </c>
      <c r="C80" s="7">
        <v>1823.1893609360782</v>
      </c>
      <c r="D80" s="7">
        <v>13545.43810244184</v>
      </c>
      <c r="E80" s="7">
        <v>3990.1181069569361</v>
      </c>
      <c r="F80" s="7">
        <v>4802.3001717035095</v>
      </c>
      <c r="G80" s="7">
        <v>2413.2799384397522</v>
      </c>
      <c r="H80" s="7">
        <v>916.69599657991489</v>
      </c>
      <c r="I80" s="7">
        <v>14854.177336130873</v>
      </c>
      <c r="M80" s="7">
        <v>256659.34486358968</v>
      </c>
      <c r="N80" s="7">
        <v>7648.1943658155897</v>
      </c>
      <c r="O80" s="7">
        <v>552.67972016023896</v>
      </c>
      <c r="P80" s="7">
        <v>8686.249504996882</v>
      </c>
      <c r="Q80" s="7">
        <v>354182.31232603022</v>
      </c>
      <c r="R80" s="67">
        <f t="shared" si="1"/>
        <v>1823.1893609360782</v>
      </c>
      <c r="S80"/>
      <c r="T80"/>
    </row>
    <row r="81" spans="1:20" x14ac:dyDescent="0.25">
      <c r="A81" s="7" t="s">
        <v>84</v>
      </c>
      <c r="B81" s="7">
        <v>45355.250814685372</v>
      </c>
      <c r="C81" s="7">
        <v>53372.045118627619</v>
      </c>
      <c r="D81" s="7">
        <v>279199.60262597684</v>
      </c>
      <c r="E81" s="7">
        <v>19532.745095863891</v>
      </c>
      <c r="F81" s="7">
        <v>309552.30322309834</v>
      </c>
      <c r="G81" s="7">
        <v>119974.01503232766</v>
      </c>
      <c r="H81" s="7">
        <v>17117.649684010546</v>
      </c>
      <c r="I81" s="7">
        <v>571026.26054295769</v>
      </c>
      <c r="J81" s="7">
        <v>3379.7225277718335</v>
      </c>
      <c r="K81" s="7">
        <v>13872.276252496526</v>
      </c>
      <c r="L81" s="7">
        <v>30.008269102081801</v>
      </c>
      <c r="M81" s="7">
        <v>1564933.7517509554</v>
      </c>
      <c r="N81" s="7">
        <v>60135.581996975176</v>
      </c>
      <c r="O81" s="7">
        <v>34950.822888148083</v>
      </c>
      <c r="P81" s="7">
        <v>139401.40887790293</v>
      </c>
      <c r="Q81" s="7">
        <v>3231833.4447008995</v>
      </c>
      <c r="R81" s="67">
        <f t="shared" si="1"/>
        <v>67244.321371124141</v>
      </c>
      <c r="S81"/>
      <c r="T81"/>
    </row>
    <row r="82" spans="1:20" x14ac:dyDescent="0.25">
      <c r="A82" s="7" t="s">
        <v>85</v>
      </c>
      <c r="B82" s="7">
        <v>235450.61032013383</v>
      </c>
      <c r="C82" s="7">
        <v>42673.226310145335</v>
      </c>
      <c r="D82" s="7">
        <v>333813.3230753477</v>
      </c>
      <c r="E82" s="7">
        <v>26337.318860264641</v>
      </c>
      <c r="F82" s="7">
        <v>36844.050047052719</v>
      </c>
      <c r="G82" s="7">
        <v>45112.699098080942</v>
      </c>
      <c r="H82" s="7">
        <v>11224.163485367473</v>
      </c>
      <c r="I82" s="7">
        <v>385967.7193152468</v>
      </c>
      <c r="J82" s="7">
        <v>3331.4412712375306</v>
      </c>
      <c r="K82" s="7">
        <v>3699.41037615708</v>
      </c>
      <c r="L82" s="7">
        <v>245.42541188329</v>
      </c>
      <c r="M82" s="7">
        <v>1085095.3465313895</v>
      </c>
      <c r="N82" s="7">
        <v>37798.85255127681</v>
      </c>
      <c r="O82" s="7">
        <v>12862.064420716883</v>
      </c>
      <c r="P82" s="7">
        <v>263107.49143628927</v>
      </c>
      <c r="Q82" s="7">
        <v>2523563.1425105897</v>
      </c>
      <c r="R82" s="67">
        <f t="shared" si="1"/>
        <v>46372.636686302416</v>
      </c>
      <c r="S82"/>
      <c r="T82"/>
    </row>
    <row r="83" spans="1:20" x14ac:dyDescent="0.25">
      <c r="A83" s="7" t="s">
        <v>240</v>
      </c>
      <c r="B83" s="7">
        <v>54249.45083352553</v>
      </c>
      <c r="C83" s="7">
        <v>49372.767830980076</v>
      </c>
      <c r="D83" s="7">
        <v>616241.88565597637</v>
      </c>
      <c r="E83" s="7">
        <v>29412.028227530169</v>
      </c>
      <c r="F83" s="7">
        <v>139261.32575770299</v>
      </c>
      <c r="G83" s="7">
        <v>168850.85551642475</v>
      </c>
      <c r="H83" s="7">
        <v>45596.944996549719</v>
      </c>
      <c r="I83" s="7">
        <v>427996.82743398414</v>
      </c>
      <c r="J83" s="7">
        <v>11518.973964999361</v>
      </c>
      <c r="K83" s="7">
        <v>2678.4367242460958</v>
      </c>
      <c r="L83" s="7">
        <v>1169.8683717881299</v>
      </c>
      <c r="M83" s="7">
        <v>1585400.1699023449</v>
      </c>
      <c r="N83" s="7">
        <v>67189.685849959365</v>
      </c>
      <c r="O83" s="7">
        <v>34105.257872757269</v>
      </c>
      <c r="P83" s="7">
        <v>331511.13402080315</v>
      </c>
      <c r="Q83" s="7">
        <v>3564555.6129595726</v>
      </c>
      <c r="R83" s="67">
        <f t="shared" si="1"/>
        <v>52051.20455522617</v>
      </c>
      <c r="S83"/>
      <c r="T83"/>
    </row>
    <row r="84" spans="1:20" x14ac:dyDescent="0.25">
      <c r="A84" s="7" t="s">
        <v>86</v>
      </c>
      <c r="B84" s="7">
        <v>61262.059209495426</v>
      </c>
      <c r="C84" s="7">
        <v>99958.287504794411</v>
      </c>
      <c r="D84" s="7">
        <v>246206.04871364351</v>
      </c>
      <c r="E84" s="7">
        <v>19106.693626854125</v>
      </c>
      <c r="F84" s="7">
        <v>21630.227142108575</v>
      </c>
      <c r="G84" s="7">
        <v>77405.492650344415</v>
      </c>
      <c r="H84" s="7">
        <v>4928.7391413002479</v>
      </c>
      <c r="I84" s="7">
        <v>776518.22751848621</v>
      </c>
      <c r="J84" s="7">
        <v>9733.2315474400821</v>
      </c>
      <c r="K84" s="7">
        <v>3648.6328024968343</v>
      </c>
      <c r="L84" s="7">
        <v>3333.8857211214031</v>
      </c>
      <c r="M84" s="7">
        <v>1675402.088592794</v>
      </c>
      <c r="N84" s="7">
        <v>71271.617684637808</v>
      </c>
      <c r="O84" s="7">
        <v>41849.970264205294</v>
      </c>
      <c r="P84" s="7">
        <v>251007.37069541612</v>
      </c>
      <c r="Q84" s="7">
        <v>3363262.5728151379</v>
      </c>
      <c r="R84" s="67">
        <f t="shared" si="1"/>
        <v>103606.92030729125</v>
      </c>
      <c r="S84"/>
      <c r="T84"/>
    </row>
    <row r="85" spans="1:20" x14ac:dyDescent="0.25">
      <c r="A85" s="7" t="s">
        <v>87</v>
      </c>
      <c r="B85" s="7">
        <v>3973987.7822441626</v>
      </c>
      <c r="C85" s="7">
        <v>14953951.725687509</v>
      </c>
      <c r="D85" s="7">
        <v>45015009.184907146</v>
      </c>
      <c r="E85" s="7">
        <v>581104.91871420224</v>
      </c>
      <c r="F85" s="7">
        <v>1476886.7832673185</v>
      </c>
      <c r="G85" s="7">
        <v>7452376.2846045699</v>
      </c>
      <c r="H85" s="7">
        <v>1423760.9485001569</v>
      </c>
      <c r="I85" s="7">
        <v>46682374.710922413</v>
      </c>
      <c r="J85" s="7">
        <v>413756.10097053542</v>
      </c>
      <c r="K85" s="7">
        <v>31043.62835323788</v>
      </c>
      <c r="L85" s="7">
        <v>482437.76144354767</v>
      </c>
      <c r="M85" s="7">
        <v>16107138.881512158</v>
      </c>
      <c r="N85" s="7">
        <v>2550036.5018848325</v>
      </c>
      <c r="O85" s="7">
        <v>1702848.2628606742</v>
      </c>
      <c r="P85" s="7">
        <v>12120565.889762802</v>
      </c>
      <c r="Q85" s="7">
        <v>154967279.36563525</v>
      </c>
      <c r="R85" s="67">
        <f t="shared" si="1"/>
        <v>14984995.354040748</v>
      </c>
      <c r="S85"/>
      <c r="T85"/>
    </row>
    <row r="86" spans="1:20" x14ac:dyDescent="0.25">
      <c r="A86" s="7" t="s">
        <v>88</v>
      </c>
      <c r="B86" s="7">
        <v>3652.627725924996</v>
      </c>
      <c r="C86" s="7">
        <v>11501.73208875377</v>
      </c>
      <c r="D86" s="7">
        <v>76893.654703334498</v>
      </c>
      <c r="E86" s="7">
        <v>3996.705730958593</v>
      </c>
      <c r="F86" s="7">
        <v>17952.330459241868</v>
      </c>
      <c r="G86" s="7">
        <v>6477.9490168440097</v>
      </c>
      <c r="H86" s="7">
        <v>5179.3898576973115</v>
      </c>
      <c r="I86" s="7">
        <v>46498.334187285385</v>
      </c>
      <c r="J86" s="7">
        <v>1152.8451514382209</v>
      </c>
      <c r="M86" s="7">
        <v>402917.36490523483</v>
      </c>
      <c r="N86" s="7">
        <v>28451.796243160577</v>
      </c>
      <c r="O86" s="7">
        <v>344.71269890616202</v>
      </c>
      <c r="P86" s="7">
        <v>21032.825515714496</v>
      </c>
      <c r="Q86" s="7">
        <v>626052.26828449476</v>
      </c>
      <c r="R86" s="67">
        <f t="shared" si="1"/>
        <v>11501.73208875377</v>
      </c>
      <c r="S86"/>
      <c r="T86"/>
    </row>
    <row r="87" spans="1:20" x14ac:dyDescent="0.25">
      <c r="A87" s="7" t="s">
        <v>89</v>
      </c>
      <c r="B87" s="7">
        <v>80360.192960043394</v>
      </c>
      <c r="C87" s="7">
        <v>61168.503019924814</v>
      </c>
      <c r="D87" s="7">
        <v>475373.58561622264</v>
      </c>
      <c r="E87" s="7">
        <v>22943.881106224555</v>
      </c>
      <c r="F87" s="7">
        <v>136149.44600488254</v>
      </c>
      <c r="G87" s="7">
        <v>98525.239250392915</v>
      </c>
      <c r="H87" s="7">
        <v>16166.605217462042</v>
      </c>
      <c r="I87" s="7">
        <v>478531.74126481666</v>
      </c>
      <c r="J87" s="7">
        <v>3456.6047780886511</v>
      </c>
      <c r="K87" s="7">
        <v>992.05136379575799</v>
      </c>
      <c r="L87" s="7">
        <v>1271.657099006419</v>
      </c>
      <c r="M87" s="7">
        <v>1588713.9711639592</v>
      </c>
      <c r="N87" s="7">
        <v>65034.923793431459</v>
      </c>
      <c r="O87" s="7">
        <v>63921.026650407024</v>
      </c>
      <c r="P87" s="7">
        <v>310618.26654578408</v>
      </c>
      <c r="Q87" s="7">
        <v>3403227.695834442</v>
      </c>
      <c r="R87" s="67">
        <f t="shared" si="1"/>
        <v>62160.55438372057</v>
      </c>
      <c r="S87"/>
      <c r="T87"/>
    </row>
    <row r="88" spans="1:20" x14ac:dyDescent="0.25">
      <c r="A88" s="7" t="s">
        <v>241</v>
      </c>
      <c r="C88" s="7">
        <v>62864.103615399406</v>
      </c>
      <c r="D88" s="7">
        <v>38520.409500346053</v>
      </c>
      <c r="E88" s="7">
        <v>3067.0605428474773</v>
      </c>
      <c r="G88" s="7">
        <v>9804.0527532748201</v>
      </c>
      <c r="H88" s="7">
        <v>170.865134910931</v>
      </c>
      <c r="I88" s="7">
        <v>151149.11568101111</v>
      </c>
      <c r="L88" s="7">
        <v>1189.8245129304401</v>
      </c>
      <c r="M88" s="7">
        <v>597146.71516752988</v>
      </c>
      <c r="N88" s="7">
        <v>20164.838793657906</v>
      </c>
      <c r="O88" s="7">
        <v>2083.9218120803598</v>
      </c>
      <c r="P88" s="7">
        <v>11529.470238541777</v>
      </c>
      <c r="Q88" s="7">
        <v>897690.37775253016</v>
      </c>
      <c r="R88" s="67">
        <f t="shared" si="1"/>
        <v>62864.103615399406</v>
      </c>
      <c r="S88"/>
      <c r="T88"/>
    </row>
    <row r="89" spans="1:20" x14ac:dyDescent="0.25">
      <c r="A89" s="7" t="s">
        <v>90</v>
      </c>
      <c r="B89" s="7">
        <v>169698.21202344901</v>
      </c>
      <c r="C89" s="7">
        <v>78565.550645497962</v>
      </c>
      <c r="D89" s="7">
        <v>747807.43986692396</v>
      </c>
      <c r="E89" s="7">
        <v>34362.131933431192</v>
      </c>
      <c r="F89" s="7">
        <v>30532.972635945771</v>
      </c>
      <c r="G89" s="7">
        <v>82542.07243262697</v>
      </c>
      <c r="H89" s="7">
        <v>22834.543196263508</v>
      </c>
      <c r="I89" s="7">
        <v>883095.58024841966</v>
      </c>
      <c r="J89" s="7">
        <v>3512.2851992988672</v>
      </c>
      <c r="K89" s="7">
        <v>1684.6330427288599</v>
      </c>
      <c r="L89" s="7">
        <v>3089.3217756700433</v>
      </c>
      <c r="M89" s="7">
        <v>1705899.524740756</v>
      </c>
      <c r="N89" s="7">
        <v>79082.645787819463</v>
      </c>
      <c r="O89" s="7">
        <v>22483.9532527796</v>
      </c>
      <c r="P89" s="7">
        <v>297824.03003529325</v>
      </c>
      <c r="Q89" s="7">
        <v>4163014.8968169037</v>
      </c>
      <c r="R89" s="67">
        <f t="shared" si="1"/>
        <v>80250.183688226825</v>
      </c>
      <c r="S89"/>
      <c r="T89"/>
    </row>
    <row r="90" spans="1:20" x14ac:dyDescent="0.25">
      <c r="A90" s="7" t="s">
        <v>91</v>
      </c>
      <c r="B90" s="7">
        <v>2943.9703705597699</v>
      </c>
      <c r="C90" s="7">
        <v>26805.330113753102</v>
      </c>
      <c r="D90" s="7">
        <v>157696.37456759161</v>
      </c>
      <c r="E90" s="7">
        <v>10893.005390080352</v>
      </c>
      <c r="F90" s="7">
        <v>44379.925433518452</v>
      </c>
      <c r="G90" s="7">
        <v>37280.09061046764</v>
      </c>
      <c r="H90" s="7">
        <v>3840.3065747529181</v>
      </c>
      <c r="I90" s="7">
        <v>174944.7567534835</v>
      </c>
      <c r="J90" s="7">
        <v>9150.1915374920263</v>
      </c>
      <c r="L90" s="7">
        <v>1672.4535368478319</v>
      </c>
      <c r="M90" s="7">
        <v>835305.25927866192</v>
      </c>
      <c r="N90" s="7">
        <v>30034.920177929016</v>
      </c>
      <c r="P90" s="7">
        <v>29202.923358374486</v>
      </c>
      <c r="Q90" s="7">
        <v>1364149.5077035127</v>
      </c>
      <c r="R90" s="67">
        <f t="shared" si="1"/>
        <v>26805.330113753102</v>
      </c>
      <c r="S90"/>
      <c r="T90"/>
    </row>
    <row r="91" spans="1:20" x14ac:dyDescent="0.25">
      <c r="A91" s="7" t="s">
        <v>92</v>
      </c>
      <c r="B91" s="7">
        <v>42608.744238500563</v>
      </c>
      <c r="C91" s="7">
        <v>15371.7205453312</v>
      </c>
      <c r="D91" s="7">
        <v>21621.211607401321</v>
      </c>
      <c r="E91" s="7">
        <v>2138.3431497471302</v>
      </c>
      <c r="F91" s="7">
        <v>51873.298634399733</v>
      </c>
      <c r="G91" s="7">
        <v>14533.609628230373</v>
      </c>
      <c r="H91" s="7">
        <v>782.54812434132691</v>
      </c>
      <c r="I91" s="7">
        <v>35460.449469303014</v>
      </c>
      <c r="M91" s="7">
        <v>411427.39438670356</v>
      </c>
      <c r="N91" s="7">
        <v>13388.632509714782</v>
      </c>
      <c r="O91" s="7">
        <v>3476.9714947042899</v>
      </c>
      <c r="P91" s="7">
        <v>11293.494603819192</v>
      </c>
      <c r="Q91" s="7">
        <v>623976.41839219641</v>
      </c>
      <c r="R91" s="67">
        <f t="shared" si="1"/>
        <v>15371.7205453312</v>
      </c>
      <c r="S91"/>
      <c r="T91"/>
    </row>
    <row r="92" spans="1:20" x14ac:dyDescent="0.25">
      <c r="A92" s="7" t="s">
        <v>93</v>
      </c>
      <c r="B92" s="7">
        <v>2829.9259940998199</v>
      </c>
      <c r="C92" s="7">
        <v>7372.2136402948299</v>
      </c>
      <c r="D92" s="7">
        <v>47548.213930688282</v>
      </c>
      <c r="E92" s="7">
        <v>1915.3199490646962</v>
      </c>
      <c r="F92" s="7">
        <v>2405.1812246417999</v>
      </c>
      <c r="H92" s="7">
        <v>3907.8389375159823</v>
      </c>
      <c r="I92" s="7">
        <v>195586.62467993607</v>
      </c>
      <c r="K92" s="7">
        <v>761.41508790857904</v>
      </c>
      <c r="M92" s="7">
        <v>338067.15038094815</v>
      </c>
      <c r="N92" s="7">
        <v>11709.296487770525</v>
      </c>
      <c r="O92" s="7">
        <v>5271.5635146119221</v>
      </c>
      <c r="P92" s="7">
        <v>20211.567639664248</v>
      </c>
      <c r="Q92" s="7">
        <v>637586.31146714487</v>
      </c>
      <c r="R92" s="67">
        <f t="shared" si="1"/>
        <v>8133.6287282034091</v>
      </c>
      <c r="S92"/>
      <c r="T92"/>
    </row>
    <row r="93" spans="1:20" x14ac:dyDescent="0.25">
      <c r="A93" s="7" t="s">
        <v>94</v>
      </c>
      <c r="B93" s="7">
        <v>2833.9135210134082</v>
      </c>
      <c r="C93" s="7">
        <v>4227.4267138082196</v>
      </c>
      <c r="D93" s="7">
        <v>17826.355998204061</v>
      </c>
      <c r="E93" s="7">
        <v>3021.2721045414723</v>
      </c>
      <c r="F93" s="7">
        <v>25012.477028757217</v>
      </c>
      <c r="G93" s="7">
        <v>3710.8251158217518</v>
      </c>
      <c r="H93" s="7">
        <v>1632.220066429493</v>
      </c>
      <c r="I93" s="7">
        <v>23280.725009030615</v>
      </c>
      <c r="J93" s="7">
        <v>186.974599789894</v>
      </c>
      <c r="M93" s="7">
        <v>237781.69253274321</v>
      </c>
      <c r="N93" s="7">
        <v>7518.5553354666608</v>
      </c>
      <c r="P93" s="7">
        <v>9363.7041562288341</v>
      </c>
      <c r="Q93" s="7">
        <v>336396.14218183479</v>
      </c>
      <c r="R93" s="67">
        <f t="shared" si="1"/>
        <v>4227.4267138082196</v>
      </c>
      <c r="S93"/>
      <c r="T93"/>
    </row>
    <row r="94" spans="1:20" x14ac:dyDescent="0.25">
      <c r="A94" s="7" t="s">
        <v>95</v>
      </c>
      <c r="C94" s="7">
        <v>8477.6150863531402</v>
      </c>
      <c r="D94" s="7">
        <v>166387.3182670658</v>
      </c>
      <c r="E94" s="7">
        <v>8316.1057166657793</v>
      </c>
      <c r="F94" s="7">
        <v>41448.844902796598</v>
      </c>
      <c r="G94" s="7">
        <v>15496.128004760731</v>
      </c>
      <c r="H94" s="7">
        <v>5131.6495518249812</v>
      </c>
      <c r="I94" s="7">
        <v>141891.3483905482</v>
      </c>
      <c r="J94" s="7">
        <v>299.37520002766001</v>
      </c>
      <c r="L94" s="7">
        <v>6460.7471052123101</v>
      </c>
      <c r="M94" s="7">
        <v>914524.65658573026</v>
      </c>
      <c r="N94" s="7">
        <v>19843.969989525751</v>
      </c>
      <c r="O94" s="7">
        <v>7214.3056962393403</v>
      </c>
      <c r="P94" s="7">
        <v>40871.589629274677</v>
      </c>
      <c r="Q94" s="7">
        <v>1376363.6541260253</v>
      </c>
      <c r="R94" s="67">
        <f t="shared" si="1"/>
        <v>8477.6150863531402</v>
      </c>
      <c r="S94"/>
      <c r="T94"/>
    </row>
    <row r="95" spans="1:20" x14ac:dyDescent="0.25">
      <c r="A95" s="7" t="s">
        <v>96</v>
      </c>
      <c r="B95" s="7">
        <v>3835.4964422745261</v>
      </c>
      <c r="C95" s="7">
        <v>6145.0967892006101</v>
      </c>
      <c r="D95" s="7">
        <v>52615.623428623781</v>
      </c>
      <c r="E95" s="7">
        <v>7019.1667798621011</v>
      </c>
      <c r="F95" s="7">
        <v>4307.5772251962471</v>
      </c>
      <c r="G95" s="7">
        <v>17983.938701622435</v>
      </c>
      <c r="H95" s="7">
        <v>17253.290592262012</v>
      </c>
      <c r="I95" s="7">
        <v>89272.873794178231</v>
      </c>
      <c r="J95" s="7">
        <v>212.36811150717301</v>
      </c>
      <c r="K95" s="7">
        <v>970.92548152418794</v>
      </c>
      <c r="M95" s="7">
        <v>576990.29039718502</v>
      </c>
      <c r="N95" s="7">
        <v>15115.867987135598</v>
      </c>
      <c r="O95" s="7">
        <v>10482.565986236161</v>
      </c>
      <c r="P95" s="7">
        <v>41334.994173711544</v>
      </c>
      <c r="Q95" s="7">
        <v>843540.07589051966</v>
      </c>
      <c r="R95" s="67">
        <f t="shared" si="1"/>
        <v>7116.0222707247976</v>
      </c>
      <c r="S95"/>
      <c r="T95"/>
    </row>
    <row r="96" spans="1:20" x14ac:dyDescent="0.25">
      <c r="A96" s="7" t="s">
        <v>97</v>
      </c>
      <c r="B96" s="7">
        <v>307.04441165639997</v>
      </c>
      <c r="C96" s="7">
        <v>3135.96528612971</v>
      </c>
      <c r="D96" s="7">
        <v>4190.7861209454413</v>
      </c>
      <c r="E96" s="7">
        <v>4003.2724667602274</v>
      </c>
      <c r="F96" s="7">
        <v>4842.3462421644699</v>
      </c>
      <c r="G96" s="7">
        <v>15275.111730692481</v>
      </c>
      <c r="I96" s="7">
        <v>15174.836437428199</v>
      </c>
      <c r="J96" s="7">
        <v>14568.586014242101</v>
      </c>
      <c r="M96" s="7">
        <v>302692.11883494945</v>
      </c>
      <c r="N96" s="7">
        <v>8560.8390610391798</v>
      </c>
      <c r="O96" s="7">
        <v>6134.833654654909</v>
      </c>
      <c r="P96" s="7">
        <v>4355.7894826113443</v>
      </c>
      <c r="Q96" s="7">
        <v>383241.52974327386</v>
      </c>
      <c r="R96" s="67">
        <f t="shared" si="1"/>
        <v>3135.96528612971</v>
      </c>
      <c r="S96"/>
      <c r="T96"/>
    </row>
    <row r="97" spans="1:20" x14ac:dyDescent="0.25">
      <c r="A97" s="7" t="s">
        <v>98</v>
      </c>
      <c r="B97" s="7">
        <v>1524155.665945217</v>
      </c>
      <c r="C97" s="7">
        <v>3787148.9534212411</v>
      </c>
      <c r="D97" s="7">
        <v>10218713.675129976</v>
      </c>
      <c r="E97" s="7">
        <v>261948.38556522329</v>
      </c>
      <c r="F97" s="7">
        <v>869846.58340885746</v>
      </c>
      <c r="G97" s="7">
        <v>1136701.1342146811</v>
      </c>
      <c r="H97" s="7">
        <v>266296.81600580865</v>
      </c>
      <c r="I97" s="7">
        <v>14759821.832371393</v>
      </c>
      <c r="J97" s="7">
        <v>90687.527943938272</v>
      </c>
      <c r="K97" s="7">
        <v>21685.295694741493</v>
      </c>
      <c r="L97" s="7">
        <v>51970.417048880481</v>
      </c>
      <c r="M97" s="7">
        <v>7089827.8416884812</v>
      </c>
      <c r="N97" s="7">
        <v>1053903.8002364743</v>
      </c>
      <c r="O97" s="7">
        <v>381795.53386234969</v>
      </c>
      <c r="P97" s="7">
        <v>4768057.3257034067</v>
      </c>
      <c r="Q97" s="7">
        <v>46282560.788240664</v>
      </c>
      <c r="R97" s="67">
        <f t="shared" si="1"/>
        <v>3808834.2491159826</v>
      </c>
      <c r="S97"/>
      <c r="T97"/>
    </row>
    <row r="98" spans="1:20" x14ac:dyDescent="0.25">
      <c r="A98" s="7" t="s">
        <v>99</v>
      </c>
      <c r="C98" s="7">
        <v>6871.2201972124294</v>
      </c>
      <c r="D98" s="7">
        <v>72316.367265783294</v>
      </c>
      <c r="E98" s="7">
        <v>8254.6416424038289</v>
      </c>
      <c r="G98" s="7">
        <v>7735.7457817065515</v>
      </c>
      <c r="H98" s="7">
        <v>8438.355507932858</v>
      </c>
      <c r="I98" s="7">
        <v>59015.20367645166</v>
      </c>
      <c r="M98" s="7">
        <v>583715.92488197156</v>
      </c>
      <c r="N98" s="7">
        <v>20112.8629379294</v>
      </c>
      <c r="O98" s="7">
        <v>14959.12817290036</v>
      </c>
      <c r="P98" s="7">
        <v>43559.851604856805</v>
      </c>
      <c r="Q98" s="7">
        <v>824979.30166914884</v>
      </c>
      <c r="R98" s="67">
        <f t="shared" si="1"/>
        <v>6871.2201972124294</v>
      </c>
      <c r="S98"/>
      <c r="T98"/>
    </row>
    <row r="99" spans="1:20" x14ac:dyDescent="0.25">
      <c r="A99" s="7" t="s">
        <v>100</v>
      </c>
      <c r="B99" s="7">
        <v>180155.27354703462</v>
      </c>
      <c r="C99" s="7">
        <v>67992.222457402342</v>
      </c>
      <c r="D99" s="7">
        <v>470108.16922687122</v>
      </c>
      <c r="E99" s="7">
        <v>41352.542854077052</v>
      </c>
      <c r="F99" s="7">
        <v>80171.295196575229</v>
      </c>
      <c r="G99" s="7">
        <v>44352.110473454653</v>
      </c>
      <c r="H99" s="7">
        <v>44178.762715803881</v>
      </c>
      <c r="I99" s="7">
        <v>952096.13844383473</v>
      </c>
      <c r="J99" s="7">
        <v>3997.0427347282703</v>
      </c>
      <c r="L99" s="7">
        <v>198.04820924906701</v>
      </c>
      <c r="M99" s="7">
        <v>2326855.5049739969</v>
      </c>
      <c r="N99" s="7">
        <v>62345.269220119131</v>
      </c>
      <c r="O99" s="7">
        <v>38681.968042335939</v>
      </c>
      <c r="P99" s="7">
        <v>155580.37180455978</v>
      </c>
      <c r="Q99" s="7">
        <v>4468064.7199000437</v>
      </c>
      <c r="R99" s="67">
        <f t="shared" si="1"/>
        <v>67992.222457402342</v>
      </c>
      <c r="S99"/>
      <c r="T99"/>
    </row>
    <row r="100" spans="1:20" x14ac:dyDescent="0.25">
      <c r="A100" s="7" t="s">
        <v>101</v>
      </c>
      <c r="B100" s="7">
        <v>109913.11340983945</v>
      </c>
      <c r="C100" s="7">
        <v>32897.228619700538</v>
      </c>
      <c r="D100" s="7">
        <v>364739.61840429157</v>
      </c>
      <c r="E100" s="7">
        <v>8777.0667618365696</v>
      </c>
      <c r="F100" s="7">
        <v>9365.9154610768419</v>
      </c>
      <c r="G100" s="7">
        <v>88040.998769201542</v>
      </c>
      <c r="H100" s="7">
        <v>9987.383552460451</v>
      </c>
      <c r="I100" s="7">
        <v>585150.14634281292</v>
      </c>
      <c r="J100" s="7">
        <v>3470.8332485258093</v>
      </c>
      <c r="L100" s="7">
        <v>2458.7147838169108</v>
      </c>
      <c r="M100" s="7">
        <v>1001648.6675328658</v>
      </c>
      <c r="N100" s="7">
        <v>26869.691831200515</v>
      </c>
      <c r="O100" s="7">
        <v>30918.362579049575</v>
      </c>
      <c r="P100" s="7">
        <v>194835.90127652037</v>
      </c>
      <c r="Q100" s="7">
        <v>2469073.6425731988</v>
      </c>
      <c r="R100" s="67">
        <f t="shared" si="1"/>
        <v>32897.228619700538</v>
      </c>
      <c r="S100"/>
      <c r="T100"/>
    </row>
    <row r="101" spans="1:20" x14ac:dyDescent="0.25">
      <c r="A101" s="7" t="s">
        <v>102</v>
      </c>
      <c r="B101" s="7">
        <v>61503.839855858852</v>
      </c>
      <c r="C101" s="7">
        <v>49405.905727333404</v>
      </c>
      <c r="D101" s="7">
        <v>291908.43241146859</v>
      </c>
      <c r="E101" s="7">
        <v>18953.379276214167</v>
      </c>
      <c r="F101" s="7">
        <v>47190.964942371378</v>
      </c>
      <c r="G101" s="7">
        <v>157997.16614249369</v>
      </c>
      <c r="H101" s="7">
        <v>22991.235642313357</v>
      </c>
      <c r="I101" s="7">
        <v>309355.23495202343</v>
      </c>
      <c r="J101" s="7">
        <v>21614.314301500461</v>
      </c>
      <c r="M101" s="7">
        <v>1497858.1780816661</v>
      </c>
      <c r="N101" s="7">
        <v>53047.358907188391</v>
      </c>
      <c r="O101" s="7">
        <v>11573.660752329721</v>
      </c>
      <c r="P101" s="7">
        <v>265555.26725733053</v>
      </c>
      <c r="Q101" s="7">
        <v>2808954.9382500919</v>
      </c>
      <c r="R101" s="67">
        <f t="shared" si="1"/>
        <v>49405.905727333404</v>
      </c>
      <c r="S101"/>
      <c r="T101"/>
    </row>
    <row r="102" spans="1:20" x14ac:dyDescent="0.25">
      <c r="A102" s="7" t="s">
        <v>265</v>
      </c>
      <c r="B102" s="7">
        <v>18221.046112142598</v>
      </c>
      <c r="C102" s="7">
        <v>33608.253679746886</v>
      </c>
      <c r="D102" s="7">
        <v>193960.13799128975</v>
      </c>
      <c r="E102" s="7">
        <v>20334.232378689456</v>
      </c>
      <c r="F102" s="7">
        <v>34220.414075385161</v>
      </c>
      <c r="G102" s="7">
        <v>9910.3482966752199</v>
      </c>
      <c r="H102" s="7">
        <v>16867.385312144881</v>
      </c>
      <c r="I102" s="7">
        <v>569285.90212660865</v>
      </c>
      <c r="J102" s="7">
        <v>3738.5447928138929</v>
      </c>
      <c r="L102" s="7">
        <v>617.91028470676895</v>
      </c>
      <c r="M102" s="7">
        <v>456659.33518283529</v>
      </c>
      <c r="N102" s="7">
        <v>13631.004415886111</v>
      </c>
      <c r="O102" s="7">
        <v>25265.291436437608</v>
      </c>
      <c r="P102" s="7">
        <v>48201.154398945888</v>
      </c>
      <c r="Q102" s="7">
        <v>1444520.960484308</v>
      </c>
      <c r="R102" s="67">
        <f t="shared" si="1"/>
        <v>33608.253679746886</v>
      </c>
      <c r="S102"/>
      <c r="T102"/>
    </row>
    <row r="103" spans="1:20" x14ac:dyDescent="0.25">
      <c r="A103" s="7" t="s">
        <v>104</v>
      </c>
      <c r="C103" s="7">
        <v>9445.9459933068119</v>
      </c>
      <c r="D103" s="7">
        <v>98675.804606222679</v>
      </c>
      <c r="E103" s="7">
        <v>11556.030822390345</v>
      </c>
      <c r="F103" s="7">
        <v>3707.5612707510259</v>
      </c>
      <c r="G103" s="7">
        <v>12222.113918911917</v>
      </c>
      <c r="H103" s="7">
        <v>4928.017234390747</v>
      </c>
      <c r="I103" s="7">
        <v>239493.7114756566</v>
      </c>
      <c r="J103" s="7">
        <v>923.26702565618803</v>
      </c>
      <c r="L103" s="7">
        <v>570.9897337692878</v>
      </c>
      <c r="M103" s="7">
        <v>997032.77521558059</v>
      </c>
      <c r="N103" s="7">
        <v>19170.896833272556</v>
      </c>
      <c r="O103" s="7">
        <v>12562.562535395758</v>
      </c>
      <c r="P103" s="7">
        <v>79890.384142549243</v>
      </c>
      <c r="Q103" s="7">
        <v>1490180.0608078539</v>
      </c>
      <c r="R103" s="67">
        <f t="shared" si="1"/>
        <v>9445.9459933068119</v>
      </c>
      <c r="S103"/>
      <c r="T103"/>
    </row>
    <row r="104" spans="1:20" x14ac:dyDescent="0.25">
      <c r="A104" s="7" t="s">
        <v>242</v>
      </c>
      <c r="B104" s="7">
        <v>37778.65414859396</v>
      </c>
      <c r="C104" s="7">
        <v>18215.468874903163</v>
      </c>
      <c r="D104" s="7">
        <v>115541.01236578829</v>
      </c>
      <c r="E104" s="7">
        <v>8111.6176616146422</v>
      </c>
      <c r="F104" s="7">
        <v>7771.7480696914008</v>
      </c>
      <c r="G104" s="7">
        <v>26609.222741395559</v>
      </c>
      <c r="H104" s="7">
        <v>16200.713523203967</v>
      </c>
      <c r="I104" s="7">
        <v>240180.1463954596</v>
      </c>
      <c r="J104" s="7">
        <v>2740.0062794412183</v>
      </c>
      <c r="K104" s="7">
        <v>736.20041868306896</v>
      </c>
      <c r="L104" s="7">
        <v>949.57008424441005</v>
      </c>
      <c r="M104" s="7">
        <v>619235.57107050077</v>
      </c>
      <c r="N104" s="7">
        <v>11989.533499917614</v>
      </c>
      <c r="O104" s="7">
        <v>5601.6026419213722</v>
      </c>
      <c r="P104" s="7">
        <v>32078.266009647239</v>
      </c>
      <c r="Q104" s="7">
        <v>1143739.3337850063</v>
      </c>
      <c r="R104" s="67">
        <f t="shared" si="1"/>
        <v>18951.66929358623</v>
      </c>
      <c r="S104"/>
      <c r="T104"/>
    </row>
    <row r="105" spans="1:20" x14ac:dyDescent="0.25">
      <c r="A105" s="7" t="s">
        <v>105</v>
      </c>
      <c r="B105" s="7">
        <v>1779.0570354570018</v>
      </c>
      <c r="C105" s="7">
        <v>13000.2696117699</v>
      </c>
      <c r="D105" s="7">
        <v>59191.475524838745</v>
      </c>
      <c r="E105" s="7">
        <v>1338.6062385736741</v>
      </c>
      <c r="F105" s="7">
        <v>21450.438610168807</v>
      </c>
      <c r="G105" s="7">
        <v>5620.2164466566401</v>
      </c>
      <c r="H105" s="7">
        <v>7268.9397975820739</v>
      </c>
      <c r="I105" s="7">
        <v>127108.57980328967</v>
      </c>
      <c r="J105" s="7">
        <v>636.10568457020997</v>
      </c>
      <c r="M105" s="7">
        <v>465219.05521237222</v>
      </c>
      <c r="N105" s="7">
        <v>17253.242264726541</v>
      </c>
      <c r="O105" s="7">
        <v>10491.653778962471</v>
      </c>
      <c r="P105" s="7">
        <v>27087.819575419617</v>
      </c>
      <c r="Q105" s="7">
        <v>757445.4595843876</v>
      </c>
      <c r="R105" s="67">
        <f t="shared" si="1"/>
        <v>13000.2696117699</v>
      </c>
      <c r="S105"/>
      <c r="T105"/>
    </row>
    <row r="106" spans="1:20" x14ac:dyDescent="0.25">
      <c r="A106" s="7" t="s">
        <v>106</v>
      </c>
      <c r="B106" s="7">
        <v>18842.577328488769</v>
      </c>
      <c r="C106" s="7">
        <v>3998.5184694523896</v>
      </c>
      <c r="D106" s="7">
        <v>5394.2650460747809</v>
      </c>
      <c r="E106" s="7">
        <v>6505.8404964662177</v>
      </c>
      <c r="F106" s="7">
        <v>8593.3050162849195</v>
      </c>
      <c r="G106" s="7">
        <v>13616.8183132258</v>
      </c>
      <c r="H106" s="7">
        <v>24782.338569506104</v>
      </c>
      <c r="I106" s="7">
        <v>26615.833690443054</v>
      </c>
      <c r="M106" s="7">
        <v>556569.30435714172</v>
      </c>
      <c r="N106" s="7">
        <v>30716.836723801443</v>
      </c>
      <c r="O106" s="7">
        <v>12707.2254992321</v>
      </c>
      <c r="P106" s="7">
        <v>24562.534940735819</v>
      </c>
      <c r="Q106" s="7">
        <v>732905.39845085307</v>
      </c>
      <c r="R106" s="67">
        <f t="shared" si="1"/>
        <v>3998.5184694523896</v>
      </c>
      <c r="S106"/>
      <c r="T106"/>
    </row>
    <row r="107" spans="1:20" x14ac:dyDescent="0.25">
      <c r="A107" s="7" t="s">
        <v>107</v>
      </c>
      <c r="B107" s="7">
        <v>2488.608055884245</v>
      </c>
      <c r="C107" s="7">
        <v>26727.823792554547</v>
      </c>
      <c r="D107" s="7">
        <v>102044.09451051966</v>
      </c>
      <c r="E107" s="7">
        <v>9902.1060975949367</v>
      </c>
      <c r="F107" s="7">
        <v>69028.073946135788</v>
      </c>
      <c r="H107" s="7">
        <v>26200.159353051877</v>
      </c>
      <c r="I107" s="7">
        <v>230001.18468543809</v>
      </c>
      <c r="J107" s="7">
        <v>1607.7457537903799</v>
      </c>
      <c r="L107" s="7">
        <v>1050.39389247638</v>
      </c>
      <c r="M107" s="7">
        <v>912307.17633198947</v>
      </c>
      <c r="N107" s="7">
        <v>34099.751522642597</v>
      </c>
      <c r="O107" s="7">
        <v>2659.6903865868353</v>
      </c>
      <c r="P107" s="7">
        <v>61871.966563306763</v>
      </c>
      <c r="Q107" s="7">
        <v>1479988.7748919716</v>
      </c>
      <c r="R107" s="67">
        <f t="shared" si="1"/>
        <v>26727.823792554547</v>
      </c>
      <c r="S107"/>
      <c r="T107"/>
    </row>
    <row r="108" spans="1:20" x14ac:dyDescent="0.25">
      <c r="A108" s="7" t="s">
        <v>243</v>
      </c>
      <c r="B108" s="7">
        <v>968.30595103286998</v>
      </c>
      <c r="C108" s="7">
        <v>25557.163320009498</v>
      </c>
      <c r="D108" s="7">
        <v>52405.142079776924</v>
      </c>
      <c r="E108" s="7">
        <v>4023.9574416515507</v>
      </c>
      <c r="F108" s="7">
        <v>20741.441710429481</v>
      </c>
      <c r="G108" s="7">
        <v>11107.978624006673</v>
      </c>
      <c r="H108" s="7">
        <v>5551.9953117754285</v>
      </c>
      <c r="I108" s="7">
        <v>81523.266106337818</v>
      </c>
      <c r="J108" s="7">
        <v>1736.1187471805081</v>
      </c>
      <c r="K108" s="7">
        <v>719.20101830861199</v>
      </c>
      <c r="M108" s="7">
        <v>641441.22523635288</v>
      </c>
      <c r="N108" s="7">
        <v>13876.527711550139</v>
      </c>
      <c r="O108" s="7">
        <v>12580.80301344042</v>
      </c>
      <c r="P108" s="7">
        <v>31788.212695146445</v>
      </c>
      <c r="Q108" s="7">
        <v>904021.33896699932</v>
      </c>
      <c r="R108" s="67">
        <f t="shared" si="1"/>
        <v>26276.364338318112</v>
      </c>
      <c r="S108"/>
      <c r="T108"/>
    </row>
    <row r="109" spans="1:20" x14ac:dyDescent="0.25">
      <c r="A109" s="7" t="s">
        <v>108</v>
      </c>
      <c r="B109" s="7">
        <v>3442.5511217429598</v>
      </c>
      <c r="C109" s="7">
        <v>11557.402166305101</v>
      </c>
      <c r="D109" s="7">
        <v>9392.1568744878023</v>
      </c>
      <c r="E109" s="7">
        <v>8669.2149269547972</v>
      </c>
      <c r="G109" s="7">
        <v>2389.9269351087601</v>
      </c>
      <c r="H109" s="7">
        <v>8934.3480543427177</v>
      </c>
      <c r="I109" s="7">
        <v>97037.029942693771</v>
      </c>
      <c r="J109" s="7">
        <v>5160.3840568870337</v>
      </c>
      <c r="M109" s="7">
        <v>879790.7293949828</v>
      </c>
      <c r="N109" s="7">
        <v>23529.73927909703</v>
      </c>
      <c r="O109" s="7">
        <v>7356.0604748321202</v>
      </c>
      <c r="P109" s="7">
        <v>81319.20244622686</v>
      </c>
      <c r="Q109" s="7">
        <v>1138578.7456736618</v>
      </c>
      <c r="R109" s="67">
        <f t="shared" si="1"/>
        <v>11557.402166305101</v>
      </c>
      <c r="S109"/>
      <c r="T109"/>
    </row>
    <row r="110" spans="1:20" x14ac:dyDescent="0.25">
      <c r="A110" s="7" t="s">
        <v>109</v>
      </c>
      <c r="B110" s="7">
        <v>5872.7652897869593</v>
      </c>
      <c r="C110" s="7">
        <v>12525.6775473451</v>
      </c>
      <c r="D110" s="7">
        <v>49178.559168786924</v>
      </c>
      <c r="E110" s="7">
        <v>31663.665072720953</v>
      </c>
      <c r="F110" s="7">
        <v>479435.23716433597</v>
      </c>
      <c r="G110" s="7">
        <v>29661.636492039936</v>
      </c>
      <c r="H110" s="7">
        <v>21131.463143383196</v>
      </c>
      <c r="I110" s="7">
        <v>229887.23791642938</v>
      </c>
      <c r="J110" s="7">
        <v>360.8234882082802</v>
      </c>
      <c r="K110" s="7">
        <v>2150.294271577849</v>
      </c>
      <c r="L110" s="7">
        <v>472.44009253730098</v>
      </c>
      <c r="M110" s="7">
        <v>1177952.3748856504</v>
      </c>
      <c r="N110" s="7">
        <v>26403.293849202018</v>
      </c>
      <c r="O110" s="7">
        <v>63890.933094963686</v>
      </c>
      <c r="P110" s="7">
        <v>41158.383280840062</v>
      </c>
      <c r="Q110" s="7">
        <v>2171744.7847578083</v>
      </c>
      <c r="R110" s="67">
        <f t="shared" si="1"/>
        <v>14675.97181892295</v>
      </c>
      <c r="S110"/>
      <c r="T110"/>
    </row>
    <row r="111" spans="1:20" x14ac:dyDescent="0.25">
      <c r="A111" s="7" t="s">
        <v>110</v>
      </c>
      <c r="B111" s="7">
        <v>6823.8818221102974</v>
      </c>
      <c r="C111" s="7">
        <v>12002.760440019925</v>
      </c>
      <c r="D111" s="7">
        <v>153547.38536900803</v>
      </c>
      <c r="E111" s="7">
        <v>9193.4124648015368</v>
      </c>
      <c r="F111" s="7">
        <v>78792.398087810565</v>
      </c>
      <c r="G111" s="7">
        <v>37328.181526073349</v>
      </c>
      <c r="H111" s="7">
        <v>2891.9981789934918</v>
      </c>
      <c r="I111" s="7">
        <v>122435.69515787244</v>
      </c>
      <c r="J111" s="7">
        <v>3157.463479697064</v>
      </c>
      <c r="K111" s="7">
        <v>2311.4074435350199</v>
      </c>
      <c r="L111" s="7">
        <v>135.20209155883001</v>
      </c>
      <c r="M111" s="7">
        <v>587394.36129019351</v>
      </c>
      <c r="N111" s="7">
        <v>22902.2450264691</v>
      </c>
      <c r="O111" s="7">
        <v>17714.100521076874</v>
      </c>
      <c r="P111" s="7">
        <v>92721.058532662355</v>
      </c>
      <c r="Q111" s="7">
        <v>1149351.5514318824</v>
      </c>
      <c r="R111" s="67">
        <f t="shared" si="1"/>
        <v>14314.167883554945</v>
      </c>
      <c r="S111"/>
      <c r="T111"/>
    </row>
    <row r="112" spans="1:20" x14ac:dyDescent="0.25">
      <c r="A112" s="7" t="s">
        <v>111</v>
      </c>
      <c r="B112" s="7">
        <v>185911.28113609078</v>
      </c>
      <c r="C112" s="7">
        <v>1292797.9111997744</v>
      </c>
      <c r="D112" s="7">
        <v>1879002.318065092</v>
      </c>
      <c r="E112" s="7">
        <v>63435.436793659988</v>
      </c>
      <c r="F112" s="7">
        <v>106196.59477991676</v>
      </c>
      <c r="G112" s="7">
        <v>260734.25465405706</v>
      </c>
      <c r="H112" s="7">
        <v>42483.419452610447</v>
      </c>
      <c r="I112" s="7">
        <v>1383225.0391094051</v>
      </c>
      <c r="J112" s="7">
        <v>31742.288089606809</v>
      </c>
      <c r="K112" s="7">
        <v>25149.980463257889</v>
      </c>
      <c r="L112" s="7">
        <v>5842.6729423297966</v>
      </c>
      <c r="M112" s="7">
        <v>2235497.5806147656</v>
      </c>
      <c r="N112" s="7">
        <v>159975.37564359632</v>
      </c>
      <c r="O112" s="7">
        <v>90813.66949451805</v>
      </c>
      <c r="P112" s="7">
        <v>1424880.1920066318</v>
      </c>
      <c r="Q112" s="7">
        <v>9187688.0144453123</v>
      </c>
      <c r="R112" s="67">
        <f t="shared" si="1"/>
        <v>1317947.8916630324</v>
      </c>
      <c r="S112"/>
      <c r="T112"/>
    </row>
    <row r="113" spans="1:20" x14ac:dyDescent="0.25">
      <c r="A113" s="7" t="s">
        <v>112</v>
      </c>
      <c r="B113" s="7">
        <v>3162.0927442753609</v>
      </c>
      <c r="C113" s="7">
        <v>9847.3608222759194</v>
      </c>
      <c r="D113" s="7">
        <v>215057.80733237549</v>
      </c>
      <c r="E113" s="7">
        <v>9745.6188442260118</v>
      </c>
      <c r="F113" s="7">
        <v>11539.58520962828</v>
      </c>
      <c r="G113" s="7">
        <v>32970.591529955214</v>
      </c>
      <c r="H113" s="7">
        <v>2673.8282756849676</v>
      </c>
      <c r="I113" s="7">
        <v>268254.30992273137</v>
      </c>
      <c r="J113" s="7">
        <v>5115.3110733097101</v>
      </c>
      <c r="K113" s="7">
        <v>1167.5540969322501</v>
      </c>
      <c r="L113" s="7">
        <v>235.8027105559224</v>
      </c>
      <c r="M113" s="7">
        <v>671543.1958355332</v>
      </c>
      <c r="N113" s="7">
        <v>39652.905356234645</v>
      </c>
      <c r="O113" s="7">
        <v>11772.44352840407</v>
      </c>
      <c r="P113" s="7">
        <v>68025.87339447267</v>
      </c>
      <c r="Q113" s="7">
        <v>1350764.2806765952</v>
      </c>
      <c r="R113" s="67">
        <f t="shared" si="1"/>
        <v>11014.91491920817</v>
      </c>
      <c r="S113"/>
      <c r="T113"/>
    </row>
    <row r="114" spans="1:20" x14ac:dyDescent="0.25">
      <c r="A114" s="7" t="s">
        <v>113</v>
      </c>
      <c r="B114" s="7">
        <v>60130.848067827596</v>
      </c>
      <c r="C114" s="7">
        <v>67254.320990364969</v>
      </c>
      <c r="D114" s="7">
        <v>733142.68414324941</v>
      </c>
      <c r="E114" s="7">
        <v>19004.665172508576</v>
      </c>
      <c r="F114" s="7">
        <v>42926.850500805493</v>
      </c>
      <c r="G114" s="7">
        <v>23105.23109109405</v>
      </c>
      <c r="H114" s="7">
        <v>6327.6878705868903</v>
      </c>
      <c r="I114" s="7">
        <v>256013.39476339554</v>
      </c>
      <c r="J114" s="7">
        <v>2330.6855230459846</v>
      </c>
      <c r="K114" s="7">
        <v>8694.6424469398098</v>
      </c>
      <c r="L114" s="7">
        <v>2011.912396071164</v>
      </c>
      <c r="M114" s="7">
        <v>1107153.3569132856</v>
      </c>
      <c r="N114" s="7">
        <v>66437.507831382361</v>
      </c>
      <c r="O114" s="7">
        <v>7970.2710861805626</v>
      </c>
      <c r="P114" s="7">
        <v>120352.58437166369</v>
      </c>
      <c r="Q114" s="7">
        <v>2522856.6431684019</v>
      </c>
      <c r="R114" s="67">
        <f t="shared" si="1"/>
        <v>75948.963437304774</v>
      </c>
      <c r="S114"/>
      <c r="T114"/>
    </row>
    <row r="115" spans="1:20" x14ac:dyDescent="0.25">
      <c r="A115" s="7" t="s">
        <v>114</v>
      </c>
      <c r="B115" s="7">
        <v>5118.2272285445024</v>
      </c>
      <c r="C115" s="7">
        <v>25427.1888267576</v>
      </c>
      <c r="D115" s="7">
        <v>196801.6906253054</v>
      </c>
      <c r="E115" s="7">
        <v>3602.3113370455185</v>
      </c>
      <c r="F115" s="7">
        <v>34869.8971317205</v>
      </c>
      <c r="G115" s="7">
        <v>6146.0540980797805</v>
      </c>
      <c r="H115" s="7">
        <v>12733.165135147327</v>
      </c>
      <c r="I115" s="7">
        <v>94365.796396015881</v>
      </c>
      <c r="J115" s="7">
        <v>1250.1247051207954</v>
      </c>
      <c r="L115" s="7">
        <v>53.421314225684199</v>
      </c>
      <c r="M115" s="7">
        <v>339286.45219116082</v>
      </c>
      <c r="N115" s="7">
        <v>11713.117785779643</v>
      </c>
      <c r="O115" s="7">
        <v>10511.56247311172</v>
      </c>
      <c r="P115" s="7">
        <v>55560.941089219436</v>
      </c>
      <c r="Q115" s="7">
        <v>797439.95033723454</v>
      </c>
      <c r="R115" s="67">
        <f t="shared" si="1"/>
        <v>25427.1888267576</v>
      </c>
      <c r="S115"/>
      <c r="T115"/>
    </row>
    <row r="116" spans="1:20" x14ac:dyDescent="0.25">
      <c r="A116" s="7" t="s">
        <v>115</v>
      </c>
      <c r="B116" s="7">
        <v>259459.67589105933</v>
      </c>
      <c r="C116" s="7">
        <v>374422.05374637182</v>
      </c>
      <c r="D116" s="7">
        <v>1863233.0730124477</v>
      </c>
      <c r="E116" s="7">
        <v>61987.608079165417</v>
      </c>
      <c r="F116" s="7">
        <v>345890.93472671806</v>
      </c>
      <c r="G116" s="7">
        <v>514525.13969409949</v>
      </c>
      <c r="H116" s="7">
        <v>115577.73750535487</v>
      </c>
      <c r="I116" s="7">
        <v>2575144.3937451807</v>
      </c>
      <c r="J116" s="7">
        <v>32126.717454825135</v>
      </c>
      <c r="K116" s="7">
        <v>8805.3792012379909</v>
      </c>
      <c r="L116" s="7">
        <v>12315.948216376635</v>
      </c>
      <c r="M116" s="7">
        <v>2752859.5226324708</v>
      </c>
      <c r="N116" s="7">
        <v>195344.97636132047</v>
      </c>
      <c r="O116" s="7">
        <v>122488.87702158641</v>
      </c>
      <c r="P116" s="7">
        <v>1076635.0097183555</v>
      </c>
      <c r="Q116" s="7">
        <v>10310817.04700657</v>
      </c>
      <c r="R116" s="67">
        <f t="shared" si="1"/>
        <v>383227.43294760981</v>
      </c>
      <c r="S116"/>
      <c r="T116"/>
    </row>
    <row r="117" spans="1:20" x14ac:dyDescent="0.25">
      <c r="A117" s="7" t="s">
        <v>116</v>
      </c>
      <c r="B117" s="7">
        <v>292997.89240685588</v>
      </c>
      <c r="C117" s="7">
        <v>948600.71176871215</v>
      </c>
      <c r="D117" s="7">
        <v>3412063.5316186538</v>
      </c>
      <c r="E117" s="7">
        <v>114205.60073514227</v>
      </c>
      <c r="F117" s="7">
        <v>262297.67016953218</v>
      </c>
      <c r="G117" s="7">
        <v>898655.46867966233</v>
      </c>
      <c r="H117" s="7">
        <v>68822.564960686403</v>
      </c>
      <c r="I117" s="7">
        <v>2783153.8156915447</v>
      </c>
      <c r="J117" s="7">
        <v>50288.330816739428</v>
      </c>
      <c r="K117" s="7">
        <v>35349.103337594053</v>
      </c>
      <c r="L117" s="7">
        <v>35393.605655880616</v>
      </c>
      <c r="M117" s="7">
        <v>5032264.7002972681</v>
      </c>
      <c r="N117" s="7">
        <v>379665.99605717481</v>
      </c>
      <c r="O117" s="7">
        <v>150015.46421545075</v>
      </c>
      <c r="P117" s="7">
        <v>2070227.5904467315</v>
      </c>
      <c r="Q117" s="7">
        <v>16534002.046857629</v>
      </c>
      <c r="R117" s="67">
        <f t="shared" si="1"/>
        <v>983949.81510630623</v>
      </c>
      <c r="S117"/>
      <c r="T117"/>
    </row>
    <row r="118" spans="1:20" x14ac:dyDescent="0.25">
      <c r="A118" s="7" t="s">
        <v>117</v>
      </c>
      <c r="B118" s="7">
        <v>1925.76136821042</v>
      </c>
      <c r="D118" s="7">
        <v>22298.366133132098</v>
      </c>
      <c r="E118" s="7">
        <v>4746.8646444832511</v>
      </c>
      <c r="F118" s="7">
        <v>13239.609406446672</v>
      </c>
      <c r="H118" s="7">
        <v>1209.529439931832</v>
      </c>
      <c r="I118" s="7">
        <v>11216.85654019048</v>
      </c>
      <c r="J118" s="7">
        <v>74.762065163777805</v>
      </c>
      <c r="M118" s="7">
        <v>275567.75750266685</v>
      </c>
      <c r="N118" s="7">
        <v>7914.6000346386227</v>
      </c>
      <c r="O118" s="7">
        <v>4750.730704497797</v>
      </c>
      <c r="P118" s="7">
        <v>30902.726157488327</v>
      </c>
      <c r="Q118" s="7">
        <v>373847.56399685005</v>
      </c>
      <c r="R118" s="67">
        <f t="shared" si="1"/>
        <v>0</v>
      </c>
      <c r="S118"/>
      <c r="T118"/>
    </row>
    <row r="119" spans="1:20" x14ac:dyDescent="0.25">
      <c r="A119" s="7" t="s">
        <v>118</v>
      </c>
      <c r="B119" s="7">
        <v>770.16973257147095</v>
      </c>
      <c r="C119" s="7">
        <v>10289.390650648</v>
      </c>
      <c r="D119" s="7">
        <v>23280.120582005675</v>
      </c>
      <c r="E119" s="7">
        <v>2472.6192857085216</v>
      </c>
      <c r="F119" s="7">
        <v>5763.4794771336728</v>
      </c>
      <c r="G119" s="7">
        <v>1771.4675632015728</v>
      </c>
      <c r="H119" s="7">
        <v>4199.6330537294871</v>
      </c>
      <c r="I119" s="7">
        <v>79635.058251491733</v>
      </c>
      <c r="J119" s="7">
        <v>207.025517506993</v>
      </c>
      <c r="M119" s="7">
        <v>531649.99472183688</v>
      </c>
      <c r="N119" s="7">
        <v>13640.310306710759</v>
      </c>
      <c r="O119" s="7">
        <v>11836.9311294158</v>
      </c>
      <c r="P119" s="7">
        <v>27626.780687443093</v>
      </c>
      <c r="Q119" s="7">
        <v>713142.98095940356</v>
      </c>
      <c r="R119" s="67">
        <f t="shared" si="1"/>
        <v>10289.390650648</v>
      </c>
      <c r="S119"/>
      <c r="T119"/>
    </row>
    <row r="120" spans="1:20" x14ac:dyDescent="0.25">
      <c r="A120" s="7" t="s">
        <v>266</v>
      </c>
      <c r="B120" s="7">
        <v>54509.33853101766</v>
      </c>
      <c r="C120" s="7">
        <v>152295.66500789727</v>
      </c>
      <c r="D120" s="7">
        <v>266900.43801091873</v>
      </c>
      <c r="E120" s="7">
        <v>30339.589590649844</v>
      </c>
      <c r="F120" s="7">
        <v>63276.735835523039</v>
      </c>
      <c r="G120" s="7">
        <v>140998.69535905588</v>
      </c>
      <c r="H120" s="7">
        <v>20817.032694620546</v>
      </c>
      <c r="I120" s="7">
        <v>370479.65211690415</v>
      </c>
      <c r="J120" s="7">
        <v>4364.2314738974101</v>
      </c>
      <c r="L120" s="7">
        <v>149.59263200505299</v>
      </c>
      <c r="M120" s="7">
        <v>1608421.6709689798</v>
      </c>
      <c r="N120" s="7">
        <v>56522.307137034244</v>
      </c>
      <c r="O120" s="7">
        <v>41611.492636854804</v>
      </c>
      <c r="P120" s="7">
        <v>236790.77411749342</v>
      </c>
      <c r="Q120" s="7">
        <v>3047477.2161128521</v>
      </c>
      <c r="R120" s="67">
        <f t="shared" si="1"/>
        <v>152295.66500789727</v>
      </c>
      <c r="S120"/>
      <c r="T120"/>
    </row>
    <row r="121" spans="1:20" x14ac:dyDescent="0.25">
      <c r="A121" s="7" t="s">
        <v>120</v>
      </c>
      <c r="B121" s="7">
        <v>443.12306233707602</v>
      </c>
      <c r="C121" s="7">
        <v>3067.02230515473</v>
      </c>
      <c r="D121" s="7">
        <v>32139.638875866851</v>
      </c>
      <c r="E121" s="7">
        <v>1288.4888210014751</v>
      </c>
      <c r="F121" s="7">
        <v>21988.751071081977</v>
      </c>
      <c r="G121" s="7">
        <v>5513.733602704272</v>
      </c>
      <c r="I121" s="7">
        <v>13380.893709649325</v>
      </c>
      <c r="M121" s="7">
        <v>96393.799407217113</v>
      </c>
      <c r="N121" s="7">
        <v>349.53686101635799</v>
      </c>
      <c r="O121" s="7">
        <v>2754.4563943422199</v>
      </c>
      <c r="Q121" s="7">
        <v>177319.44411037138</v>
      </c>
      <c r="R121" s="67">
        <f t="shared" si="1"/>
        <v>3067.02230515473</v>
      </c>
      <c r="S121"/>
      <c r="T121"/>
    </row>
    <row r="122" spans="1:20" x14ac:dyDescent="0.25">
      <c r="A122" s="7" t="s">
        <v>121</v>
      </c>
      <c r="B122" s="7">
        <v>67191.552084142226</v>
      </c>
      <c r="C122" s="7">
        <v>27009.25410237912</v>
      </c>
      <c r="D122" s="7">
        <v>177853.31881108048</v>
      </c>
      <c r="E122" s="7">
        <v>17605.182879094675</v>
      </c>
      <c r="F122" s="7">
        <v>48647.348971810803</v>
      </c>
      <c r="G122" s="7">
        <v>77831.198856824485</v>
      </c>
      <c r="H122" s="7">
        <v>9135.3580572277515</v>
      </c>
      <c r="I122" s="7">
        <v>195312.02103079302</v>
      </c>
      <c r="K122" s="7">
        <v>1792.4778120446499</v>
      </c>
      <c r="M122" s="7">
        <v>1127150.6395979612</v>
      </c>
      <c r="N122" s="7">
        <v>41198.077983891599</v>
      </c>
      <c r="O122" s="7">
        <v>3272.498541081291</v>
      </c>
      <c r="P122" s="7">
        <v>91027.390360106598</v>
      </c>
      <c r="Q122" s="7">
        <v>1885026.3190884381</v>
      </c>
      <c r="R122" s="67">
        <f t="shared" si="1"/>
        <v>28801.73191442377</v>
      </c>
      <c r="S122"/>
      <c r="T122"/>
    </row>
    <row r="123" spans="1:20" x14ac:dyDescent="0.25">
      <c r="A123" s="7" t="s">
        <v>244</v>
      </c>
      <c r="B123" s="7">
        <v>135163.76661121991</v>
      </c>
      <c r="C123" s="7">
        <v>111619.56216006586</v>
      </c>
      <c r="D123" s="7">
        <v>770657.54615507065</v>
      </c>
      <c r="E123" s="7">
        <v>101272.35343705771</v>
      </c>
      <c r="F123" s="7">
        <v>1568541.5741691098</v>
      </c>
      <c r="G123" s="7">
        <v>159107.65023855638</v>
      </c>
      <c r="H123" s="7">
        <v>96024.149331221837</v>
      </c>
      <c r="I123" s="7">
        <v>2705658.7085624826</v>
      </c>
      <c r="J123" s="7">
        <v>11189.48761584694</v>
      </c>
      <c r="K123" s="7">
        <v>13523.067166924346</v>
      </c>
      <c r="L123" s="7">
        <v>6995.4089606636426</v>
      </c>
      <c r="M123" s="7">
        <v>1375518.6601270882</v>
      </c>
      <c r="N123" s="7">
        <v>106246.84617625683</v>
      </c>
      <c r="O123" s="7">
        <v>88814.744660234646</v>
      </c>
      <c r="P123" s="7">
        <v>300078.27108096908</v>
      </c>
      <c r="Q123" s="7">
        <v>7550411.7964527681</v>
      </c>
      <c r="R123" s="67">
        <f t="shared" si="1"/>
        <v>125142.62932699021</v>
      </c>
      <c r="S123"/>
      <c r="T123"/>
    </row>
    <row r="124" spans="1:20" x14ac:dyDescent="0.25">
      <c r="A124" s="7" t="s">
        <v>122</v>
      </c>
      <c r="C124" s="7">
        <v>60191.355513592818</v>
      </c>
      <c r="D124" s="7">
        <v>377324.21925112873</v>
      </c>
      <c r="E124" s="7">
        <v>12856.393248363158</v>
      </c>
      <c r="F124" s="7">
        <v>60832.783100382294</v>
      </c>
      <c r="G124" s="7">
        <v>45121.402921233515</v>
      </c>
      <c r="H124" s="7">
        <v>13897.287806118569</v>
      </c>
      <c r="I124" s="7">
        <v>766541.37198505423</v>
      </c>
      <c r="J124" s="7">
        <v>6475.9411241483558</v>
      </c>
      <c r="L124" s="7">
        <v>1249.1748119961901</v>
      </c>
      <c r="M124" s="7">
        <v>1416313.0811816212</v>
      </c>
      <c r="N124" s="7">
        <v>57724.496497841137</v>
      </c>
      <c r="O124" s="7">
        <v>30908.437236743121</v>
      </c>
      <c r="P124" s="7">
        <v>111042.4471447469</v>
      </c>
      <c r="Q124" s="7">
        <v>2960478.39182297</v>
      </c>
      <c r="R124" s="67">
        <f t="shared" si="1"/>
        <v>60191.355513592818</v>
      </c>
      <c r="S124"/>
      <c r="T124"/>
    </row>
    <row r="125" spans="1:20" x14ac:dyDescent="0.25">
      <c r="A125" s="7" t="s">
        <v>123</v>
      </c>
      <c r="B125" s="7">
        <v>18720.506750270026</v>
      </c>
      <c r="C125" s="7">
        <v>7599.9738032685527</v>
      </c>
      <c r="D125" s="7">
        <v>38747.732082233611</v>
      </c>
      <c r="E125" s="7">
        <v>16037.935909667573</v>
      </c>
      <c r="F125" s="7">
        <v>183776.07004570961</v>
      </c>
      <c r="G125" s="7">
        <v>17248.538940837425</v>
      </c>
      <c r="H125" s="7">
        <v>8677.0819587435999</v>
      </c>
      <c r="I125" s="7">
        <v>134789.05847598749</v>
      </c>
      <c r="J125" s="7">
        <v>13204.957449711661</v>
      </c>
      <c r="K125" s="7">
        <v>11715.090358240001</v>
      </c>
      <c r="M125" s="7">
        <v>564955.39635246072</v>
      </c>
      <c r="N125" s="7">
        <v>13912.954743801496</v>
      </c>
      <c r="O125" s="7">
        <v>25658.260211483655</v>
      </c>
      <c r="P125" s="7">
        <v>89941.223958576069</v>
      </c>
      <c r="Q125" s="7">
        <v>1144984.7810409917</v>
      </c>
      <c r="R125" s="67">
        <f t="shared" si="1"/>
        <v>19315.064161508555</v>
      </c>
      <c r="S125"/>
      <c r="T125"/>
    </row>
    <row r="126" spans="1:20" x14ac:dyDescent="0.25">
      <c r="A126" s="7" t="s">
        <v>124</v>
      </c>
      <c r="B126" s="7">
        <v>3772.8082082280107</v>
      </c>
      <c r="C126" s="7">
        <v>8852.9980575067493</v>
      </c>
      <c r="D126" s="7">
        <v>30337.64735380073</v>
      </c>
      <c r="E126" s="7">
        <v>5581.6750816885396</v>
      </c>
      <c r="F126" s="7">
        <v>34900.714791610771</v>
      </c>
      <c r="G126" s="7">
        <v>72573.48312924229</v>
      </c>
      <c r="H126" s="7">
        <v>2310.6790674492199</v>
      </c>
      <c r="I126" s="7">
        <v>26796.680902951495</v>
      </c>
      <c r="J126" s="7">
        <v>298.18352763507227</v>
      </c>
      <c r="L126" s="7">
        <v>274.80967888428302</v>
      </c>
      <c r="M126" s="7">
        <v>315715.06702238339</v>
      </c>
      <c r="N126" s="7">
        <v>12214.505532912581</v>
      </c>
      <c r="P126" s="7">
        <v>38185.558786351867</v>
      </c>
      <c r="Q126" s="7">
        <v>551814.81114064495</v>
      </c>
      <c r="R126" s="67">
        <f t="shared" si="1"/>
        <v>8852.9980575067493</v>
      </c>
      <c r="S126"/>
      <c r="T126"/>
    </row>
    <row r="127" spans="1:20" x14ac:dyDescent="0.25">
      <c r="A127" s="7" t="s">
        <v>125</v>
      </c>
      <c r="B127" s="7">
        <v>2014.2941442429401</v>
      </c>
      <c r="C127" s="7">
        <v>7893.1558839017798</v>
      </c>
      <c r="D127" s="7">
        <v>94716.935360026866</v>
      </c>
      <c r="E127" s="7">
        <v>5279.3011401963431</v>
      </c>
      <c r="F127" s="7">
        <v>6071.6287304040598</v>
      </c>
      <c r="G127" s="7">
        <v>37353.889842156757</v>
      </c>
      <c r="H127" s="7">
        <v>9388.4419792309345</v>
      </c>
      <c r="I127" s="7">
        <v>208121.48365172569</v>
      </c>
      <c r="J127" s="7">
        <v>1405.169788812791</v>
      </c>
      <c r="L127" s="7">
        <v>228.29989703823401</v>
      </c>
      <c r="M127" s="7">
        <v>466935.21157539857</v>
      </c>
      <c r="N127" s="7">
        <v>19370.120841666394</v>
      </c>
      <c r="O127" s="7">
        <v>2689.7334009203696</v>
      </c>
      <c r="P127" s="7">
        <v>57250.647909537671</v>
      </c>
      <c r="Q127" s="7">
        <v>918718.31414525944</v>
      </c>
      <c r="R127" s="67">
        <f t="shared" si="1"/>
        <v>7893.1558839017798</v>
      </c>
      <c r="S127"/>
      <c r="T127"/>
    </row>
    <row r="128" spans="1:20" x14ac:dyDescent="0.25">
      <c r="A128" s="7" t="s">
        <v>126</v>
      </c>
      <c r="B128" s="7">
        <v>139238.2439276012</v>
      </c>
      <c r="C128" s="7">
        <v>9281.0620753303192</v>
      </c>
      <c r="D128" s="7">
        <v>85060.811049044918</v>
      </c>
      <c r="E128" s="7">
        <v>4885.4683010400258</v>
      </c>
      <c r="F128" s="7">
        <v>13989.711006094731</v>
      </c>
      <c r="G128" s="7">
        <v>7069.6739779427653</v>
      </c>
      <c r="H128" s="7">
        <v>9658.9358016033093</v>
      </c>
      <c r="I128" s="7">
        <v>162476.16678006315</v>
      </c>
      <c r="J128" s="7">
        <v>409.71017738884001</v>
      </c>
      <c r="L128" s="7">
        <v>104.848407253541</v>
      </c>
      <c r="M128" s="7">
        <v>547633.98255358753</v>
      </c>
      <c r="N128" s="7">
        <v>14809.002744250249</v>
      </c>
      <c r="O128" s="7">
        <v>8265.4812579497702</v>
      </c>
      <c r="P128" s="7">
        <v>58241.562515922735</v>
      </c>
      <c r="Q128" s="7">
        <v>1061124.6605750732</v>
      </c>
      <c r="R128" s="67">
        <f t="shared" si="1"/>
        <v>9281.0620753303192</v>
      </c>
      <c r="S128"/>
      <c r="T128"/>
    </row>
    <row r="129" spans="1:20" x14ac:dyDescent="0.25">
      <c r="A129" s="7" t="s">
        <v>127</v>
      </c>
      <c r="B129" s="7">
        <v>74410.760954117199</v>
      </c>
      <c r="C129" s="7">
        <v>31179.62058473222</v>
      </c>
      <c r="D129" s="7">
        <v>207492.30587007847</v>
      </c>
      <c r="E129" s="7">
        <v>8488.3830215020644</v>
      </c>
      <c r="F129" s="7">
        <v>13726.097410739934</v>
      </c>
      <c r="G129" s="7">
        <v>26739.533997306098</v>
      </c>
      <c r="H129" s="7">
        <v>2873.5120090206087</v>
      </c>
      <c r="I129" s="7">
        <v>171592.52362388076</v>
      </c>
      <c r="J129" s="7">
        <v>3355.6499602503818</v>
      </c>
      <c r="K129" s="7">
        <v>54.6001758315359</v>
      </c>
      <c r="L129" s="7">
        <v>2403.6293789568599</v>
      </c>
      <c r="M129" s="7">
        <v>784102.40160630539</v>
      </c>
      <c r="N129" s="7">
        <v>19590.45330567559</v>
      </c>
      <c r="O129" s="7">
        <v>40344.434833178289</v>
      </c>
      <c r="P129" s="7">
        <v>113135.49888069682</v>
      </c>
      <c r="Q129" s="7">
        <v>1499489.405612272</v>
      </c>
      <c r="R129" s="67">
        <f t="shared" si="1"/>
        <v>31234.220760563756</v>
      </c>
      <c r="S129"/>
      <c r="T129"/>
    </row>
    <row r="130" spans="1:20" x14ac:dyDescent="0.25">
      <c r="A130" s="7" t="s">
        <v>128</v>
      </c>
      <c r="B130" s="7">
        <v>338374.73397956404</v>
      </c>
      <c r="C130" s="7">
        <v>204828.78067338114</v>
      </c>
      <c r="D130" s="7">
        <v>1774818.067272003</v>
      </c>
      <c r="E130" s="7">
        <v>79403.29155877819</v>
      </c>
      <c r="F130" s="7">
        <v>357726.63223662361</v>
      </c>
      <c r="G130" s="7">
        <v>270169.77481096075</v>
      </c>
      <c r="H130" s="7">
        <v>81066.284580980617</v>
      </c>
      <c r="I130" s="7">
        <v>2829408.9216210791</v>
      </c>
      <c r="J130" s="7">
        <v>22929.086703341876</v>
      </c>
      <c r="K130" s="7">
        <v>21578.758660190219</v>
      </c>
      <c r="L130" s="7">
        <v>2459.2605596920957</v>
      </c>
      <c r="M130" s="7">
        <v>2305880.2469880232</v>
      </c>
      <c r="N130" s="7">
        <v>145194.09568258486</v>
      </c>
      <c r="O130" s="7">
        <v>54988.844370784798</v>
      </c>
      <c r="P130" s="7">
        <v>845248.57594965189</v>
      </c>
      <c r="Q130" s="7">
        <v>9334075.3556476403</v>
      </c>
      <c r="R130" s="67">
        <f t="shared" si="1"/>
        <v>226407.53933357136</v>
      </c>
      <c r="S130"/>
      <c r="T130"/>
    </row>
    <row r="131" spans="1:20" x14ac:dyDescent="0.25">
      <c r="A131" s="7" t="s">
        <v>129</v>
      </c>
      <c r="B131" s="7">
        <v>75127.135883414798</v>
      </c>
      <c r="C131" s="7">
        <v>18704.014638204801</v>
      </c>
      <c r="D131" s="7">
        <v>136420.80781398149</v>
      </c>
      <c r="E131" s="7">
        <v>4262.8230184902441</v>
      </c>
      <c r="F131" s="7">
        <v>20699.066078806358</v>
      </c>
      <c r="G131" s="7">
        <v>12448.058820639131</v>
      </c>
      <c r="H131" s="7">
        <v>7336.2909248278174</v>
      </c>
      <c r="I131" s="7">
        <v>250724.51664450686</v>
      </c>
      <c r="J131" s="7">
        <v>1540.9740825717399</v>
      </c>
      <c r="K131" s="7">
        <v>335.26423756206236</v>
      </c>
      <c r="L131" s="7">
        <v>49.793941037520398</v>
      </c>
      <c r="M131" s="7">
        <v>546132.95968144783</v>
      </c>
      <c r="N131" s="7">
        <v>18852.117981284791</v>
      </c>
      <c r="O131" s="7">
        <v>6692.5372410661521</v>
      </c>
      <c r="P131" s="7">
        <v>57514.651728358287</v>
      </c>
      <c r="Q131" s="7">
        <v>1156841.0127161997</v>
      </c>
      <c r="R131" s="67">
        <f t="shared" si="1"/>
        <v>19039.278875766864</v>
      </c>
      <c r="S131"/>
      <c r="T131"/>
    </row>
    <row r="132" spans="1:20" x14ac:dyDescent="0.25">
      <c r="A132" s="7" t="s">
        <v>130</v>
      </c>
      <c r="B132" s="7">
        <v>51885.31473773835</v>
      </c>
      <c r="C132" s="7">
        <v>7745.3556962208004</v>
      </c>
      <c r="D132" s="7">
        <v>70958.073229096131</v>
      </c>
      <c r="E132" s="7">
        <v>25854.545933840869</v>
      </c>
      <c r="F132" s="7">
        <v>49505.692810069952</v>
      </c>
      <c r="G132" s="7">
        <v>15250.238926730721</v>
      </c>
      <c r="H132" s="7">
        <v>14779.95883875939</v>
      </c>
      <c r="I132" s="7">
        <v>234289.7615827361</v>
      </c>
      <c r="L132" s="7">
        <v>37.414686264650904</v>
      </c>
      <c r="M132" s="7">
        <v>759264.18000817287</v>
      </c>
      <c r="N132" s="7">
        <v>19825.293957913244</v>
      </c>
      <c r="P132" s="7">
        <v>14017.771890210426</v>
      </c>
      <c r="Q132" s="7">
        <v>1263413.6022977536</v>
      </c>
      <c r="R132" s="67">
        <f t="shared" ref="R132:R195" si="2">+K132+C132</f>
        <v>7745.3556962208004</v>
      </c>
      <c r="S132"/>
      <c r="T132"/>
    </row>
    <row r="133" spans="1:20" x14ac:dyDescent="0.25">
      <c r="A133" s="7" t="s">
        <v>131</v>
      </c>
      <c r="B133" s="7">
        <v>119796.08894756969</v>
      </c>
      <c r="C133" s="7">
        <v>66615.9964669724</v>
      </c>
      <c r="D133" s="7">
        <v>589321.29843268439</v>
      </c>
      <c r="E133" s="7">
        <v>20510.012581103871</v>
      </c>
      <c r="F133" s="7">
        <v>31945.349945088372</v>
      </c>
      <c r="G133" s="7">
        <v>44154.663279842425</v>
      </c>
      <c r="H133" s="7">
        <v>24355.164825745171</v>
      </c>
      <c r="I133" s="7">
        <v>797844.29574908549</v>
      </c>
      <c r="J133" s="7">
        <v>3170.4746264746227</v>
      </c>
      <c r="K133" s="7">
        <v>3161.7364944925598</v>
      </c>
      <c r="M133" s="7">
        <v>1171495.7864513095</v>
      </c>
      <c r="N133" s="7">
        <v>39595.026509098119</v>
      </c>
      <c r="O133" s="7">
        <v>203903.70551786674</v>
      </c>
      <c r="P133" s="7">
        <v>319222.72865898185</v>
      </c>
      <c r="Q133" s="7">
        <v>3435092.328486315</v>
      </c>
      <c r="R133" s="67">
        <f t="shared" si="2"/>
        <v>69777.732961464964</v>
      </c>
      <c r="S133"/>
      <c r="T133"/>
    </row>
    <row r="134" spans="1:20" x14ac:dyDescent="0.25">
      <c r="A134" s="7" t="s">
        <v>132</v>
      </c>
      <c r="B134" s="7">
        <v>141379.87869890474</v>
      </c>
      <c r="C134" s="7">
        <v>573107.96128508006</v>
      </c>
      <c r="D134" s="7">
        <v>1488998.4559780608</v>
      </c>
      <c r="E134" s="7">
        <v>69821.693164108525</v>
      </c>
      <c r="F134" s="7">
        <v>179270.43844901968</v>
      </c>
      <c r="G134" s="7">
        <v>332341.48659712169</v>
      </c>
      <c r="H134" s="7">
        <v>31697.64989976685</v>
      </c>
      <c r="I134" s="7">
        <v>1800791.0346348227</v>
      </c>
      <c r="J134" s="7">
        <v>59376.587981630655</v>
      </c>
      <c r="K134" s="7">
        <v>13249.592485135265</v>
      </c>
      <c r="L134" s="7">
        <v>3056.2976802282337</v>
      </c>
      <c r="M134" s="7">
        <v>2471427.2472058753</v>
      </c>
      <c r="N134" s="7">
        <v>174630.03096264874</v>
      </c>
      <c r="O134" s="7">
        <v>73685.722113017779</v>
      </c>
      <c r="P134" s="7">
        <v>1216503.9065930825</v>
      </c>
      <c r="Q134" s="7">
        <v>8629337.9837285038</v>
      </c>
      <c r="R134" s="67">
        <f t="shared" si="2"/>
        <v>586357.55377021537</v>
      </c>
      <c r="S134"/>
      <c r="T134"/>
    </row>
    <row r="135" spans="1:20" x14ac:dyDescent="0.25">
      <c r="A135" s="7" t="s">
        <v>133</v>
      </c>
      <c r="B135" s="7">
        <v>1374.3911440719589</v>
      </c>
      <c r="C135" s="7">
        <v>37403.712995291869</v>
      </c>
      <c r="D135" s="7">
        <v>115162.82528101187</v>
      </c>
      <c r="E135" s="7">
        <v>20640.296910591351</v>
      </c>
      <c r="F135" s="7">
        <v>17625.019896484529</v>
      </c>
      <c r="G135" s="7">
        <v>12743.139569115772</v>
      </c>
      <c r="H135" s="7">
        <v>5797.6392005918997</v>
      </c>
      <c r="I135" s="7">
        <v>52303.004617573701</v>
      </c>
      <c r="J135" s="7">
        <v>1556.3145396065299</v>
      </c>
      <c r="M135" s="7">
        <v>1038180.8354034998</v>
      </c>
      <c r="N135" s="7">
        <v>20174.525734664858</v>
      </c>
      <c r="O135" s="7">
        <v>19768.57231513461</v>
      </c>
      <c r="P135" s="7">
        <v>34787.164279720528</v>
      </c>
      <c r="Q135" s="7">
        <v>1377517.4418873591</v>
      </c>
      <c r="R135" s="67">
        <f t="shared" si="2"/>
        <v>37403.712995291869</v>
      </c>
      <c r="S135"/>
      <c r="T135"/>
    </row>
    <row r="136" spans="1:20" x14ac:dyDescent="0.25">
      <c r="A136" s="7" t="s">
        <v>245</v>
      </c>
      <c r="B136" s="7">
        <v>3097.3105025839313</v>
      </c>
      <c r="C136" s="7">
        <v>40139.721493544996</v>
      </c>
      <c r="D136" s="7">
        <v>130331.42382704539</v>
      </c>
      <c r="E136" s="7">
        <v>8540.4704214134854</v>
      </c>
      <c r="F136" s="7">
        <v>12904.820751575455</v>
      </c>
      <c r="G136" s="7">
        <v>43665.157032150426</v>
      </c>
      <c r="H136" s="7">
        <v>13189.644607786753</v>
      </c>
      <c r="I136" s="7">
        <v>234314.86925371038</v>
      </c>
      <c r="J136" s="7">
        <v>1028.44934503474</v>
      </c>
      <c r="M136" s="7">
        <v>1169816.6527627993</v>
      </c>
      <c r="N136" s="7">
        <v>30289.16885977313</v>
      </c>
      <c r="O136" s="7">
        <v>18552.600241816486</v>
      </c>
      <c r="P136" s="7">
        <v>91085.115333034133</v>
      </c>
      <c r="Q136" s="7">
        <v>1796955.4044322688</v>
      </c>
      <c r="R136" s="67">
        <f t="shared" si="2"/>
        <v>40139.721493544996</v>
      </c>
      <c r="S136"/>
      <c r="T136"/>
    </row>
    <row r="137" spans="1:20" x14ac:dyDescent="0.25">
      <c r="A137" s="7" t="s">
        <v>134</v>
      </c>
      <c r="B137" s="7">
        <v>1279.8726690978899</v>
      </c>
      <c r="C137" s="7">
        <v>58498.191437519607</v>
      </c>
      <c r="D137" s="7">
        <v>116501.11458718628</v>
      </c>
      <c r="E137" s="7">
        <v>9832.4896683161951</v>
      </c>
      <c r="F137" s="7">
        <v>15321.832041609272</v>
      </c>
      <c r="G137" s="7">
        <v>36496.444862182201</v>
      </c>
      <c r="H137" s="7">
        <v>11104.207334007155</v>
      </c>
      <c r="I137" s="7">
        <v>228181.76134916284</v>
      </c>
      <c r="J137" s="7">
        <v>746.579354363883</v>
      </c>
      <c r="L137" s="7">
        <v>395.713438708772</v>
      </c>
      <c r="M137" s="7">
        <v>487215.94578609185</v>
      </c>
      <c r="N137" s="7">
        <v>19307.847958197744</v>
      </c>
      <c r="O137" s="7">
        <v>9650.8681476094243</v>
      </c>
      <c r="P137" s="7">
        <v>64497.572989019398</v>
      </c>
      <c r="Q137" s="7">
        <v>1059030.4416230724</v>
      </c>
      <c r="R137" s="67">
        <f t="shared" si="2"/>
        <v>58498.191437519607</v>
      </c>
      <c r="S137"/>
      <c r="T137"/>
    </row>
    <row r="138" spans="1:20" x14ac:dyDescent="0.25">
      <c r="A138" s="7" t="s">
        <v>135</v>
      </c>
      <c r="B138" s="7">
        <v>103126.40399526288</v>
      </c>
      <c r="C138" s="7">
        <v>21168.328393610653</v>
      </c>
      <c r="D138" s="7">
        <v>179099.84685992208</v>
      </c>
      <c r="E138" s="7">
        <v>16013.823760714564</v>
      </c>
      <c r="F138" s="7">
        <v>111829.98470410216</v>
      </c>
      <c r="G138" s="7">
        <v>2064.2694358788062</v>
      </c>
      <c r="I138" s="7">
        <v>197256.91943042047</v>
      </c>
      <c r="J138" s="7">
        <v>1108.4441398460599</v>
      </c>
      <c r="K138" s="7">
        <v>1102.1660064370101</v>
      </c>
      <c r="M138" s="7">
        <v>766732.91314805869</v>
      </c>
      <c r="N138" s="7">
        <v>35781.545582117345</v>
      </c>
      <c r="O138" s="7">
        <v>47136.924824137554</v>
      </c>
      <c r="P138" s="7">
        <v>55983.423135745317</v>
      </c>
      <c r="Q138" s="7">
        <v>1538404.9934162535</v>
      </c>
      <c r="R138" s="67">
        <f t="shared" si="2"/>
        <v>22270.494400047664</v>
      </c>
      <c r="S138"/>
      <c r="T138"/>
    </row>
    <row r="139" spans="1:20" x14ac:dyDescent="0.25">
      <c r="A139" s="7" t="s">
        <v>136</v>
      </c>
      <c r="B139" s="7">
        <v>111656.78009152586</v>
      </c>
      <c r="C139" s="7">
        <v>88773.830585933436</v>
      </c>
      <c r="D139" s="7">
        <v>332445.07058286224</v>
      </c>
      <c r="E139" s="7">
        <v>18761.857031482457</v>
      </c>
      <c r="F139" s="7">
        <v>53353.128485227913</v>
      </c>
      <c r="G139" s="7">
        <v>83155.945445413614</v>
      </c>
      <c r="H139" s="7">
        <v>27481.405552570493</v>
      </c>
      <c r="I139" s="7">
        <v>479491.32052603998</v>
      </c>
      <c r="J139" s="7">
        <v>10387.645315239643</v>
      </c>
      <c r="K139" s="7">
        <v>2001.9660915398399</v>
      </c>
      <c r="L139" s="7">
        <v>3229.4253041136099</v>
      </c>
      <c r="M139" s="7">
        <v>1138479.1356283783</v>
      </c>
      <c r="N139" s="7">
        <v>31426.606249340555</v>
      </c>
      <c r="O139" s="7">
        <v>28195.368952026307</v>
      </c>
      <c r="P139" s="7">
        <v>202345.60710998715</v>
      </c>
      <c r="Q139" s="7">
        <v>2611185.0929516815</v>
      </c>
      <c r="R139" s="67">
        <f t="shared" si="2"/>
        <v>90775.796677473278</v>
      </c>
      <c r="S139"/>
      <c r="T139"/>
    </row>
    <row r="140" spans="1:20" x14ac:dyDescent="0.25">
      <c r="A140" s="7" t="s">
        <v>137</v>
      </c>
      <c r="B140" s="7">
        <v>131230.89311789491</v>
      </c>
      <c r="C140" s="7">
        <v>454024.69763742841</v>
      </c>
      <c r="D140" s="7">
        <v>1039324.047950077</v>
      </c>
      <c r="E140" s="7">
        <v>82042.42517864304</v>
      </c>
      <c r="F140" s="7">
        <v>270049.81760353543</v>
      </c>
      <c r="G140" s="7">
        <v>279906.30915460474</v>
      </c>
      <c r="H140" s="7">
        <v>52561.01784820536</v>
      </c>
      <c r="I140" s="7">
        <v>2144895.051400736</v>
      </c>
      <c r="J140" s="7">
        <v>28988.898917851562</v>
      </c>
      <c r="K140" s="7">
        <v>8452.6415654999837</v>
      </c>
      <c r="L140" s="7">
        <v>1417.7671781885072</v>
      </c>
      <c r="M140" s="7">
        <v>3047190.1845122487</v>
      </c>
      <c r="N140" s="7">
        <v>200546.21041591372</v>
      </c>
      <c r="O140" s="7">
        <v>58161.59326882485</v>
      </c>
      <c r="P140" s="7">
        <v>596372.14576539886</v>
      </c>
      <c r="Q140" s="7">
        <v>8395163.7015150506</v>
      </c>
      <c r="R140" s="67">
        <f t="shared" si="2"/>
        <v>462477.33920292842</v>
      </c>
      <c r="S140"/>
      <c r="T140"/>
    </row>
    <row r="141" spans="1:20" x14ac:dyDescent="0.25">
      <c r="A141" s="7" t="s">
        <v>138</v>
      </c>
      <c r="B141" s="7">
        <v>18249.792409817812</v>
      </c>
      <c r="C141" s="7">
        <v>268993.25632198312</v>
      </c>
      <c r="D141" s="7">
        <v>1561234.0298294066</v>
      </c>
      <c r="E141" s="7">
        <v>40165.24033644249</v>
      </c>
      <c r="F141" s="7">
        <v>90639.129876978666</v>
      </c>
      <c r="G141" s="7">
        <v>185401.49621638982</v>
      </c>
      <c r="H141" s="7">
        <v>19628.691776624579</v>
      </c>
      <c r="I141" s="7">
        <v>1790050.5825674196</v>
      </c>
      <c r="J141" s="7">
        <v>27993.533149746781</v>
      </c>
      <c r="L141" s="7">
        <v>4475.9641785524091</v>
      </c>
      <c r="M141" s="7">
        <v>1428386.8705258032</v>
      </c>
      <c r="N141" s="7">
        <v>140772.07454088036</v>
      </c>
      <c r="O141" s="7">
        <v>62229.686101582811</v>
      </c>
      <c r="P141" s="7">
        <v>293740.30966021674</v>
      </c>
      <c r="Q141" s="7">
        <v>5931960.6574918451</v>
      </c>
      <c r="R141" s="67">
        <f t="shared" si="2"/>
        <v>268993.25632198312</v>
      </c>
      <c r="S141"/>
      <c r="T141"/>
    </row>
    <row r="142" spans="1:20" x14ac:dyDescent="0.25">
      <c r="A142" s="7" t="s">
        <v>139</v>
      </c>
      <c r="C142" s="7">
        <v>5532.8964152721901</v>
      </c>
      <c r="D142" s="7">
        <v>8891.2553640223177</v>
      </c>
      <c r="E142" s="7">
        <v>3847.964884462428</v>
      </c>
      <c r="F142" s="7">
        <v>2339.9614390266302</v>
      </c>
      <c r="G142" s="7">
        <v>6709.9397230163531</v>
      </c>
      <c r="H142" s="7">
        <v>13902.06517035517</v>
      </c>
      <c r="I142" s="7">
        <v>9429.571448456818</v>
      </c>
      <c r="M142" s="7">
        <v>180721.88149731627</v>
      </c>
      <c r="P142" s="7">
        <v>4127.1512270367512</v>
      </c>
      <c r="Q142" s="7">
        <v>235502.68716896491</v>
      </c>
      <c r="R142" s="67">
        <f t="shared" si="2"/>
        <v>5532.8964152721901</v>
      </c>
      <c r="S142"/>
      <c r="T142"/>
    </row>
    <row r="143" spans="1:20" x14ac:dyDescent="0.25">
      <c r="A143" s="7" t="s">
        <v>140</v>
      </c>
      <c r="D143" s="7">
        <v>10952.532319219579</v>
      </c>
      <c r="E143" s="7">
        <v>4445.1809614952026</v>
      </c>
      <c r="F143" s="7">
        <v>7138.480336034655</v>
      </c>
      <c r="H143" s="7">
        <v>3331.3165712903028</v>
      </c>
      <c r="I143" s="7">
        <v>29898.177112681969</v>
      </c>
      <c r="J143" s="7">
        <v>1320.6936016905256</v>
      </c>
      <c r="L143" s="7">
        <v>319.20884055840901</v>
      </c>
      <c r="M143" s="7">
        <v>352453.10645819682</v>
      </c>
      <c r="N143" s="7">
        <v>12147.74304596137</v>
      </c>
      <c r="P143" s="7">
        <v>7169.4030377894933</v>
      </c>
      <c r="Q143" s="7">
        <v>429175.84228491836</v>
      </c>
      <c r="R143" s="67">
        <f t="shared" si="2"/>
        <v>0</v>
      </c>
      <c r="S143"/>
      <c r="T143"/>
    </row>
    <row r="144" spans="1:20" x14ac:dyDescent="0.25">
      <c r="A144" s="7" t="s">
        <v>246</v>
      </c>
      <c r="B144" s="7">
        <v>6734.5868852901403</v>
      </c>
      <c r="C144" s="7">
        <v>30346.654854889981</v>
      </c>
      <c r="D144" s="7">
        <v>97520.02917070486</v>
      </c>
      <c r="E144" s="7">
        <v>3272.9282654967569</v>
      </c>
      <c r="F144" s="7">
        <v>28233.058818332651</v>
      </c>
      <c r="G144" s="7">
        <v>27986.131604100625</v>
      </c>
      <c r="H144" s="7">
        <v>7988.0251578201369</v>
      </c>
      <c r="I144" s="7">
        <v>167880.52679840464</v>
      </c>
      <c r="J144" s="7">
        <v>637.68960376872701</v>
      </c>
      <c r="L144" s="7">
        <v>83.571856904163695</v>
      </c>
      <c r="M144" s="7">
        <v>554769.34189033741</v>
      </c>
      <c r="N144" s="7">
        <v>13447.801843578665</v>
      </c>
      <c r="O144" s="7">
        <v>15773.853428832976</v>
      </c>
      <c r="P144" s="7">
        <v>23627.511397912243</v>
      </c>
      <c r="Q144" s="7">
        <v>978301.71157637413</v>
      </c>
      <c r="R144" s="67">
        <f t="shared" si="2"/>
        <v>30346.654854889981</v>
      </c>
      <c r="S144"/>
      <c r="T144"/>
    </row>
    <row r="145" spans="1:20" x14ac:dyDescent="0.25">
      <c r="A145" s="7" t="s">
        <v>141</v>
      </c>
      <c r="B145" s="7">
        <v>107632.95064514845</v>
      </c>
      <c r="C145" s="7">
        <v>128176.31280866099</v>
      </c>
      <c r="D145" s="7">
        <v>577656.44272891281</v>
      </c>
      <c r="E145" s="7">
        <v>30629.452508547362</v>
      </c>
      <c r="F145" s="7">
        <v>37719.619784048147</v>
      </c>
      <c r="G145" s="7">
        <v>77477.956116756322</v>
      </c>
      <c r="H145" s="7">
        <v>52761.259098189963</v>
      </c>
      <c r="I145" s="7">
        <v>459419.99383704347</v>
      </c>
      <c r="J145" s="7">
        <v>8409.8740102134198</v>
      </c>
      <c r="K145" s="7">
        <v>1277.88831453796</v>
      </c>
      <c r="L145" s="7">
        <v>2206.02308116941</v>
      </c>
      <c r="M145" s="7">
        <v>1573202.358136174</v>
      </c>
      <c r="N145" s="7">
        <v>48023.194884074524</v>
      </c>
      <c r="O145" s="7">
        <v>11218.40650454661</v>
      </c>
      <c r="P145" s="7">
        <v>275927.50991191616</v>
      </c>
      <c r="Q145" s="7">
        <v>3391739.2423699396</v>
      </c>
      <c r="R145" s="67">
        <f t="shared" si="2"/>
        <v>129454.20112319896</v>
      </c>
      <c r="S145"/>
      <c r="T145"/>
    </row>
    <row r="146" spans="1:20" x14ac:dyDescent="0.25">
      <c r="A146" s="7" t="s">
        <v>247</v>
      </c>
      <c r="B146" s="7">
        <v>3765.7649954551998</v>
      </c>
      <c r="C146" s="7">
        <v>3928.76617818967</v>
      </c>
      <c r="D146" s="7">
        <v>1608.4007891325289</v>
      </c>
      <c r="E146" s="7">
        <v>6621.7688446112934</v>
      </c>
      <c r="F146" s="7">
        <v>122863.72957091215</v>
      </c>
      <c r="G146" s="7">
        <v>5709.0104777896267</v>
      </c>
      <c r="H146" s="7">
        <v>5145.3080136528597</v>
      </c>
      <c r="I146" s="7">
        <v>96902.581946691687</v>
      </c>
      <c r="J146" s="7">
        <v>1318.8874333593681</v>
      </c>
      <c r="M146" s="7">
        <v>281075.91370197746</v>
      </c>
      <c r="N146" s="7">
        <v>10041.979978174701</v>
      </c>
      <c r="P146" s="7">
        <v>6480.5239837258814</v>
      </c>
      <c r="Q146" s="7">
        <v>545462.63591367239</v>
      </c>
      <c r="R146" s="67">
        <f t="shared" si="2"/>
        <v>3928.76617818967</v>
      </c>
      <c r="S146"/>
      <c r="T146"/>
    </row>
    <row r="147" spans="1:20" x14ac:dyDescent="0.25">
      <c r="A147" s="7" t="s">
        <v>142</v>
      </c>
      <c r="B147" s="7">
        <v>103140.30154900081</v>
      </c>
      <c r="C147" s="7">
        <v>75401.635438361613</v>
      </c>
      <c r="D147" s="7">
        <v>324697.19763440342</v>
      </c>
      <c r="E147" s="7">
        <v>26067.952536139248</v>
      </c>
      <c r="F147" s="7">
        <v>672044.33468693926</v>
      </c>
      <c r="G147" s="7">
        <v>63397.927584909441</v>
      </c>
      <c r="H147" s="7">
        <v>24744.825930470502</v>
      </c>
      <c r="I147" s="7">
        <v>461717.27102534438</v>
      </c>
      <c r="J147" s="7">
        <v>3876.0131321524159</v>
      </c>
      <c r="K147" s="7">
        <v>2794.1879456243851</v>
      </c>
      <c r="L147" s="7">
        <v>1548.558590146994</v>
      </c>
      <c r="M147" s="7">
        <v>1310147.5205992404</v>
      </c>
      <c r="N147" s="7">
        <v>43591.792408158282</v>
      </c>
      <c r="O147" s="7">
        <v>53515.830938859282</v>
      </c>
      <c r="P147" s="7">
        <v>362204.61856616609</v>
      </c>
      <c r="Q147" s="7">
        <v>3528889.9685659162</v>
      </c>
      <c r="R147" s="67">
        <f t="shared" si="2"/>
        <v>78195.823383986004</v>
      </c>
      <c r="S147"/>
      <c r="T147"/>
    </row>
    <row r="148" spans="1:20" x14ac:dyDescent="0.25">
      <c r="A148" s="7" t="s">
        <v>143</v>
      </c>
      <c r="C148" s="7">
        <v>9082.6161033835797</v>
      </c>
      <c r="D148" s="7">
        <v>25256.442953618178</v>
      </c>
      <c r="E148" s="7">
        <v>7536.226765875469</v>
      </c>
      <c r="F148" s="7">
        <v>37768.860353484524</v>
      </c>
      <c r="G148" s="7">
        <v>7361.1422460874146</v>
      </c>
      <c r="H148" s="7">
        <v>3165.6105437450278</v>
      </c>
      <c r="I148" s="7">
        <v>37873.31671876082</v>
      </c>
      <c r="M148" s="7">
        <v>523150.87352222449</v>
      </c>
      <c r="N148" s="7">
        <v>12377.509229743962</v>
      </c>
      <c r="O148" s="7">
        <v>6652.9906418451392</v>
      </c>
      <c r="P148" s="7">
        <v>25077.611642178999</v>
      </c>
      <c r="Q148" s="7">
        <v>695303.20072094759</v>
      </c>
      <c r="R148" s="67">
        <f t="shared" si="2"/>
        <v>9082.6161033835797</v>
      </c>
      <c r="S148"/>
      <c r="T148"/>
    </row>
    <row r="149" spans="1:20" x14ac:dyDescent="0.25">
      <c r="A149" s="7" t="s">
        <v>144</v>
      </c>
      <c r="C149" s="7">
        <v>6607.3113823224794</v>
      </c>
      <c r="D149" s="7">
        <v>24788.151824330864</v>
      </c>
      <c r="E149" s="7">
        <v>5955.1574913680888</v>
      </c>
      <c r="F149" s="7">
        <v>14351.504095047376</v>
      </c>
      <c r="G149" s="7">
        <v>40637.13387881314</v>
      </c>
      <c r="H149" s="7">
        <v>3779.8780485735533</v>
      </c>
      <c r="I149" s="7">
        <v>119150.89763529683</v>
      </c>
      <c r="J149" s="7">
        <v>4838.2563106125717</v>
      </c>
      <c r="M149" s="7">
        <v>328042.9969478845</v>
      </c>
      <c r="N149" s="7">
        <v>13069.425596953955</v>
      </c>
      <c r="O149" s="7">
        <v>14220.758107083</v>
      </c>
      <c r="P149" s="7">
        <v>45562.425909294165</v>
      </c>
      <c r="Q149" s="7">
        <v>621003.89722758054</v>
      </c>
      <c r="R149" s="67">
        <f t="shared" si="2"/>
        <v>6607.3113823224794</v>
      </c>
      <c r="S149"/>
      <c r="T149"/>
    </row>
    <row r="150" spans="1:20" x14ac:dyDescent="0.25">
      <c r="A150" s="7" t="s">
        <v>145</v>
      </c>
      <c r="B150" s="7">
        <v>22034.274591492402</v>
      </c>
      <c r="C150" s="7">
        <v>16456.683351883963</v>
      </c>
      <c r="D150" s="7">
        <v>345794.51740566373</v>
      </c>
      <c r="E150" s="7">
        <v>9046.6812029305856</v>
      </c>
      <c r="F150" s="7">
        <v>60936.801548358155</v>
      </c>
      <c r="G150" s="7">
        <v>61248.23793089985</v>
      </c>
      <c r="H150" s="7">
        <v>16889.92433433577</v>
      </c>
      <c r="I150" s="7">
        <v>594478.97559410974</v>
      </c>
      <c r="J150" s="7">
        <v>4646.0533074069363</v>
      </c>
      <c r="K150" s="7">
        <v>839.98148551443205</v>
      </c>
      <c r="L150" s="7">
        <v>518.89944226752812</v>
      </c>
      <c r="M150" s="7">
        <v>702610.33283747023</v>
      </c>
      <c r="N150" s="7">
        <v>33383.532522252593</v>
      </c>
      <c r="O150" s="7">
        <v>32122.127755616992</v>
      </c>
      <c r="P150" s="7">
        <v>91247.527968729031</v>
      </c>
      <c r="Q150" s="7">
        <v>1992254.5512789316</v>
      </c>
      <c r="R150" s="67">
        <f t="shared" si="2"/>
        <v>17296.664837398395</v>
      </c>
      <c r="S150"/>
      <c r="T150"/>
    </row>
    <row r="151" spans="1:20" x14ac:dyDescent="0.25">
      <c r="A151" s="7" t="s">
        <v>163</v>
      </c>
      <c r="D151" s="7">
        <v>4939.3498563656758</v>
      </c>
      <c r="E151" s="7">
        <v>1122.132968678862</v>
      </c>
      <c r="F151" s="7">
        <v>8347.2072712863792</v>
      </c>
      <c r="G151" s="7">
        <v>10342.62830759896</v>
      </c>
      <c r="H151" s="7">
        <v>4508.2460942913731</v>
      </c>
      <c r="I151" s="7">
        <v>21617.216875731036</v>
      </c>
      <c r="L151" s="7">
        <v>42.821464553900903</v>
      </c>
      <c r="M151" s="7">
        <v>291235.34118771355</v>
      </c>
      <c r="N151" s="7">
        <v>10534.080280259639</v>
      </c>
      <c r="O151" s="7">
        <v>1608.2690495552911</v>
      </c>
      <c r="P151" s="7">
        <v>7886.1190154293272</v>
      </c>
      <c r="Q151" s="7">
        <v>362183.41237146402</v>
      </c>
      <c r="R151" s="67">
        <f t="shared" si="2"/>
        <v>0</v>
      </c>
      <c r="S151"/>
      <c r="T151"/>
    </row>
    <row r="152" spans="1:20" x14ac:dyDescent="0.25">
      <c r="A152" s="7" t="s">
        <v>146</v>
      </c>
      <c r="B152" s="7">
        <v>5219.7549981587945</v>
      </c>
      <c r="C152" s="7">
        <v>8561.2803564714395</v>
      </c>
      <c r="D152" s="7">
        <v>111493.13162637041</v>
      </c>
      <c r="E152" s="7">
        <v>4663.0828257825169</v>
      </c>
      <c r="F152" s="7">
        <v>17481.06183697105</v>
      </c>
      <c r="G152" s="7">
        <v>14837.81230937635</v>
      </c>
      <c r="H152" s="7">
        <v>15318.089991336592</v>
      </c>
      <c r="I152" s="7">
        <v>146804.79637858356</v>
      </c>
      <c r="J152" s="7">
        <v>4345.8663070217999</v>
      </c>
      <c r="M152" s="7">
        <v>635281.39124687715</v>
      </c>
      <c r="N152" s="7">
        <v>17953.119313356376</v>
      </c>
      <c r="O152" s="7">
        <v>1301.511869299482</v>
      </c>
      <c r="P152" s="7">
        <v>41664.711391959558</v>
      </c>
      <c r="Q152" s="7">
        <v>1024925.610451565</v>
      </c>
      <c r="R152" s="67">
        <f t="shared" si="2"/>
        <v>8561.2803564714395</v>
      </c>
      <c r="S152"/>
      <c r="T152"/>
    </row>
    <row r="153" spans="1:20" x14ac:dyDescent="0.25">
      <c r="A153" s="7" t="s">
        <v>147</v>
      </c>
      <c r="B153" s="7">
        <v>10826.973489769194</v>
      </c>
      <c r="C153" s="7">
        <v>24031.787505111643</v>
      </c>
      <c r="D153" s="7">
        <v>51597.430751260326</v>
      </c>
      <c r="E153" s="7">
        <v>4630.5067004740504</v>
      </c>
      <c r="F153" s="7">
        <v>54558.29615285695</v>
      </c>
      <c r="H153" s="7">
        <v>14530.110615590365</v>
      </c>
      <c r="I153" s="7">
        <v>166852.14055024367</v>
      </c>
      <c r="J153" s="7">
        <v>1909.1737617033091</v>
      </c>
      <c r="M153" s="7">
        <v>743389.04156270379</v>
      </c>
      <c r="N153" s="7">
        <v>25743.218472256191</v>
      </c>
      <c r="O153" s="7">
        <v>3135.1363934577171</v>
      </c>
      <c r="P153" s="7">
        <v>45483.990992198604</v>
      </c>
      <c r="Q153" s="7">
        <v>1146687.8069476257</v>
      </c>
      <c r="R153" s="67">
        <f t="shared" si="2"/>
        <v>24031.787505111643</v>
      </c>
      <c r="S153"/>
      <c r="T153"/>
    </row>
    <row r="154" spans="1:20" x14ac:dyDescent="0.25">
      <c r="A154" s="7" t="s">
        <v>248</v>
      </c>
      <c r="B154" s="7">
        <v>96501.235435886236</v>
      </c>
      <c r="C154" s="7">
        <v>951925.73901549971</v>
      </c>
      <c r="D154" s="7">
        <v>533062.00474307674</v>
      </c>
      <c r="E154" s="7">
        <v>15039.30068375361</v>
      </c>
      <c r="F154" s="7">
        <v>19107.432558264991</v>
      </c>
      <c r="G154" s="7">
        <v>52579.559770496126</v>
      </c>
      <c r="H154" s="7">
        <v>3603.5978493216089</v>
      </c>
      <c r="I154" s="7">
        <v>450584.87864923</v>
      </c>
      <c r="J154" s="7">
        <v>654.64621241594796</v>
      </c>
      <c r="L154" s="7">
        <v>20022.726846538866</v>
      </c>
      <c r="M154" s="7">
        <v>626566.35658567655</v>
      </c>
      <c r="N154" s="7">
        <v>41423.178145664453</v>
      </c>
      <c r="O154" s="7">
        <v>39452.35700290135</v>
      </c>
      <c r="P154" s="7">
        <v>291834.50036191178</v>
      </c>
      <c r="Q154" s="7">
        <v>3142357.5138606383</v>
      </c>
      <c r="R154" s="67">
        <f t="shared" si="2"/>
        <v>951925.73901549971</v>
      </c>
      <c r="S154"/>
      <c r="T154"/>
    </row>
    <row r="155" spans="1:20" x14ac:dyDescent="0.25">
      <c r="A155" s="7" t="s">
        <v>164</v>
      </c>
      <c r="B155" s="7">
        <v>28782.912938760805</v>
      </c>
      <c r="C155" s="7">
        <v>10189.761530624441</v>
      </c>
      <c r="D155" s="7">
        <v>823818.39076452225</v>
      </c>
      <c r="E155" s="7">
        <v>23892.020923639033</v>
      </c>
      <c r="F155" s="7">
        <v>21034.328766256931</v>
      </c>
      <c r="G155" s="7">
        <v>11956.40509269468</v>
      </c>
      <c r="H155" s="7">
        <v>17270.565737516325</v>
      </c>
      <c r="I155" s="7">
        <v>549581.47841793136</v>
      </c>
      <c r="J155" s="7">
        <v>1651.7336829634539</v>
      </c>
      <c r="K155" s="7">
        <v>608.62497128578605</v>
      </c>
      <c r="L155" s="7">
        <v>3011.1339505791107</v>
      </c>
      <c r="M155" s="7">
        <v>1591358.6111156757</v>
      </c>
      <c r="N155" s="7">
        <v>45358.572452361666</v>
      </c>
      <c r="O155" s="7">
        <v>43423.583225255912</v>
      </c>
      <c r="P155" s="7">
        <v>334137.49191561597</v>
      </c>
      <c r="Q155" s="7">
        <v>3506075.615485684</v>
      </c>
      <c r="R155" s="67">
        <f t="shared" si="2"/>
        <v>10798.386501910227</v>
      </c>
      <c r="S155"/>
      <c r="T155"/>
    </row>
    <row r="156" spans="1:20" x14ac:dyDescent="0.25">
      <c r="A156" s="7" t="s">
        <v>165</v>
      </c>
      <c r="B156" s="7">
        <v>44713.342447463248</v>
      </c>
      <c r="C156" s="7">
        <v>12283.85188924827</v>
      </c>
      <c r="D156" s="7">
        <v>201817.7320060714</v>
      </c>
      <c r="E156" s="7">
        <v>14157.874100478231</v>
      </c>
      <c r="F156" s="7">
        <v>41172.096899692726</v>
      </c>
      <c r="G156" s="7">
        <v>123917.69898107667</v>
      </c>
      <c r="H156" s="7">
        <v>63205.908901463052</v>
      </c>
      <c r="I156" s="7">
        <v>305957.62692400441</v>
      </c>
      <c r="J156" s="7">
        <v>1841.5253694372072</v>
      </c>
      <c r="K156" s="7">
        <v>630.47109189882303</v>
      </c>
      <c r="M156" s="7">
        <v>1184265.2194856987</v>
      </c>
      <c r="N156" s="7">
        <v>30078.470308891046</v>
      </c>
      <c r="O156" s="7">
        <v>16025.002529484027</v>
      </c>
      <c r="P156" s="7">
        <v>96886.964306952737</v>
      </c>
      <c r="Q156" s="7">
        <v>2136953.7852418604</v>
      </c>
      <c r="R156" s="67">
        <f t="shared" si="2"/>
        <v>12914.322981147092</v>
      </c>
      <c r="S156"/>
      <c r="T156"/>
    </row>
    <row r="157" spans="1:20" x14ac:dyDescent="0.25">
      <c r="A157" s="7" t="s">
        <v>166</v>
      </c>
      <c r="B157" s="7">
        <v>35272.595762031226</v>
      </c>
      <c r="C157" s="7">
        <v>45773.477453456544</v>
      </c>
      <c r="D157" s="7">
        <v>178839.23498926795</v>
      </c>
      <c r="E157" s="7">
        <v>19012.063773713257</v>
      </c>
      <c r="F157" s="7">
        <v>17810.264712896056</v>
      </c>
      <c r="G157" s="7">
        <v>37884.518164223839</v>
      </c>
      <c r="H157" s="7">
        <v>20563.076390070113</v>
      </c>
      <c r="I157" s="7">
        <v>134720.69742736916</v>
      </c>
      <c r="J157" s="7">
        <v>998.49316547687363</v>
      </c>
      <c r="K157" s="7">
        <v>985.47959602149001</v>
      </c>
      <c r="M157" s="7">
        <v>1306298.7259554856</v>
      </c>
      <c r="N157" s="7">
        <v>50498.652628944161</v>
      </c>
      <c r="O157" s="7">
        <v>7227.9760871021172</v>
      </c>
      <c r="P157" s="7">
        <v>108873.40474702053</v>
      </c>
      <c r="Q157" s="7">
        <v>1964758.6608530791</v>
      </c>
      <c r="R157" s="67">
        <f t="shared" si="2"/>
        <v>46758.957049478035</v>
      </c>
      <c r="S157"/>
      <c r="T157"/>
    </row>
    <row r="158" spans="1:20" x14ac:dyDescent="0.25">
      <c r="A158" t="s">
        <v>167</v>
      </c>
      <c r="B158" s="7">
        <v>76802.467728650474</v>
      </c>
      <c r="C158" s="7">
        <v>63574.234921284806</v>
      </c>
      <c r="D158" s="7">
        <v>345692.5502967115</v>
      </c>
      <c r="E158" s="7">
        <v>19406.116795477086</v>
      </c>
      <c r="F158" s="7">
        <v>38106.85051595424</v>
      </c>
      <c r="G158" s="7">
        <v>69146.107653868166</v>
      </c>
      <c r="H158" s="7">
        <v>16071.549947897853</v>
      </c>
      <c r="I158" s="7">
        <v>359915.59746726457</v>
      </c>
      <c r="J158" s="7">
        <v>9013.3628501890453</v>
      </c>
      <c r="K158" s="7">
        <v>7025.2226236576098</v>
      </c>
      <c r="L158" s="7">
        <v>2642.0467257789019</v>
      </c>
      <c r="M158" s="7">
        <v>2499033.1307116495</v>
      </c>
      <c r="N158" s="7">
        <v>71258.097475482107</v>
      </c>
      <c r="O158" s="7">
        <v>22662.413254113144</v>
      </c>
      <c r="P158" s="7">
        <v>291300.96173071238</v>
      </c>
      <c r="Q158" s="7">
        <v>3891650.7106986917</v>
      </c>
      <c r="R158" s="67">
        <f t="shared" si="2"/>
        <v>70599.457544942416</v>
      </c>
      <c r="S158"/>
      <c r="T158"/>
    </row>
    <row r="159" spans="1:20" x14ac:dyDescent="0.25">
      <c r="A159" s="7" t="s">
        <v>168</v>
      </c>
      <c r="B159" s="7">
        <v>2346.91103385932</v>
      </c>
      <c r="C159" s="7">
        <v>4921.879296070595</v>
      </c>
      <c r="D159" s="7">
        <v>86209.549320850405</v>
      </c>
      <c r="E159" s="7">
        <v>8858.3606443851331</v>
      </c>
      <c r="F159" s="7">
        <v>8163.3115261652347</v>
      </c>
      <c r="G159" s="7">
        <v>38788.323766551242</v>
      </c>
      <c r="H159" s="7">
        <v>2188.7334271965401</v>
      </c>
      <c r="I159" s="7">
        <v>90122.823772551375</v>
      </c>
      <c r="J159" s="7">
        <v>7220.7633163636601</v>
      </c>
      <c r="M159" s="7">
        <v>500404.58474093513</v>
      </c>
      <c r="N159" s="7">
        <v>15033.083501677791</v>
      </c>
      <c r="P159" s="7">
        <v>19052.594808399113</v>
      </c>
      <c r="Q159" s="7">
        <v>783310.9191550056</v>
      </c>
      <c r="R159" s="67">
        <f t="shared" si="2"/>
        <v>4921.879296070595</v>
      </c>
      <c r="S159"/>
      <c r="T159"/>
    </row>
    <row r="160" spans="1:20" x14ac:dyDescent="0.25">
      <c r="A160" s="7" t="s">
        <v>148</v>
      </c>
      <c r="B160" s="7">
        <v>233371.4518352148</v>
      </c>
      <c r="C160" s="7">
        <v>110094.71733634789</v>
      </c>
      <c r="D160" s="7">
        <v>476962.98876890598</v>
      </c>
      <c r="E160" s="7">
        <v>24140.168567229695</v>
      </c>
      <c r="F160" s="7">
        <v>57150.799915078285</v>
      </c>
      <c r="G160" s="7">
        <v>109615.29470631864</v>
      </c>
      <c r="H160" s="7">
        <v>18981.49058598265</v>
      </c>
      <c r="I160" s="7">
        <v>593364.40957369923</v>
      </c>
      <c r="J160" s="7">
        <v>11021.608551636054</v>
      </c>
      <c r="K160" s="7">
        <v>1574.78401872009</v>
      </c>
      <c r="L160" s="7">
        <v>1489.8610967385223</v>
      </c>
      <c r="M160" s="7">
        <v>2344758.2453703457</v>
      </c>
      <c r="N160" s="7">
        <v>83789.682556990898</v>
      </c>
      <c r="O160" s="7">
        <v>41981.004586660216</v>
      </c>
      <c r="P160" s="7">
        <v>327186.62599263998</v>
      </c>
      <c r="Q160" s="7">
        <v>4435483.1334625091</v>
      </c>
      <c r="R160" s="67">
        <f t="shared" si="2"/>
        <v>111669.50135506799</v>
      </c>
      <c r="S160"/>
      <c r="T160"/>
    </row>
    <row r="161" spans="1:20" x14ac:dyDescent="0.25">
      <c r="A161" s="7" t="s">
        <v>267</v>
      </c>
      <c r="B161" s="7">
        <v>125640.54139718735</v>
      </c>
      <c r="C161" s="7">
        <v>214931.92016278938</v>
      </c>
      <c r="D161" s="7">
        <v>833388.23373215646</v>
      </c>
      <c r="E161" s="7">
        <v>38803.905594543947</v>
      </c>
      <c r="F161" s="7">
        <v>186819.94277524471</v>
      </c>
      <c r="G161" s="7">
        <v>217664.16892862882</v>
      </c>
      <c r="H161" s="7">
        <v>59829.523958649203</v>
      </c>
      <c r="I161" s="7">
        <v>873002.69807047793</v>
      </c>
      <c r="J161" s="7">
        <v>10804.609191267898</v>
      </c>
      <c r="K161" s="7">
        <v>1013.63300237395</v>
      </c>
      <c r="L161" s="7">
        <v>2503.841206735317</v>
      </c>
      <c r="M161" s="7">
        <v>1571526.4178224553</v>
      </c>
      <c r="N161" s="7">
        <v>51584.670620873418</v>
      </c>
      <c r="O161" s="7">
        <v>72690.981400247168</v>
      </c>
      <c r="P161" s="7">
        <v>293041.58997252007</v>
      </c>
      <c r="Q161" s="7">
        <v>4553246.6778361509</v>
      </c>
      <c r="R161" s="67">
        <f t="shared" si="2"/>
        <v>215945.55316516332</v>
      </c>
      <c r="S161"/>
      <c r="T161"/>
    </row>
    <row r="162" spans="1:20" x14ac:dyDescent="0.25">
      <c r="A162" s="7" t="s">
        <v>169</v>
      </c>
      <c r="B162" s="7">
        <v>11801.844226910784</v>
      </c>
      <c r="C162" s="7">
        <v>9676.9841697123502</v>
      </c>
      <c r="D162" s="7">
        <v>41556.877709312714</v>
      </c>
      <c r="E162" s="7">
        <v>10740.548104318797</v>
      </c>
      <c r="F162" s="7">
        <v>6037.9620234744507</v>
      </c>
      <c r="G162" s="7">
        <v>19335.726176228538</v>
      </c>
      <c r="H162" s="7">
        <v>3020.7205124619577</v>
      </c>
      <c r="I162" s="7">
        <v>18612.704224861674</v>
      </c>
      <c r="J162" s="7">
        <v>1073.8834688333441</v>
      </c>
      <c r="M162" s="7">
        <v>655474.69284485094</v>
      </c>
      <c r="N162" s="7">
        <v>23103.272792790682</v>
      </c>
      <c r="P162" s="7">
        <v>49024.660949675206</v>
      </c>
      <c r="Q162" s="7">
        <v>849459.87720343145</v>
      </c>
      <c r="R162" s="67">
        <f t="shared" si="2"/>
        <v>9676.9841697123502</v>
      </c>
      <c r="S162"/>
      <c r="T162"/>
    </row>
    <row r="163" spans="1:20" x14ac:dyDescent="0.25">
      <c r="A163" s="7" t="s">
        <v>170</v>
      </c>
      <c r="B163" s="7">
        <v>183989.69156723522</v>
      </c>
      <c r="C163" s="7">
        <v>157034.12597799581</v>
      </c>
      <c r="D163" s="7">
        <v>1340433.0891309376</v>
      </c>
      <c r="E163" s="7">
        <v>52410.492519523046</v>
      </c>
      <c r="F163" s="7">
        <v>75641.395813231953</v>
      </c>
      <c r="G163" s="7">
        <v>273261.17331128294</v>
      </c>
      <c r="H163" s="7">
        <v>27622.870370196259</v>
      </c>
      <c r="I163" s="7">
        <v>2528328.0892198621</v>
      </c>
      <c r="J163" s="7">
        <v>46092.399165632305</v>
      </c>
      <c r="K163" s="7">
        <v>2317.122212109452</v>
      </c>
      <c r="L163" s="7">
        <v>5205.1311531382416</v>
      </c>
      <c r="M163" s="7">
        <v>3375518.0941428444</v>
      </c>
      <c r="N163" s="7">
        <v>175186.03720324964</v>
      </c>
      <c r="O163" s="7">
        <v>59328.756805593774</v>
      </c>
      <c r="P163" s="7">
        <v>604921.67108196218</v>
      </c>
      <c r="Q163" s="7">
        <v>8907290.1396747939</v>
      </c>
      <c r="R163" s="67">
        <f t="shared" si="2"/>
        <v>159351.24819010525</v>
      </c>
      <c r="S163"/>
      <c r="T163"/>
    </row>
    <row r="164" spans="1:20" x14ac:dyDescent="0.25">
      <c r="A164" s="7" t="s">
        <v>171</v>
      </c>
      <c r="B164" s="7">
        <v>123755.37471225977</v>
      </c>
      <c r="C164" s="7">
        <v>6341.8100817947025</v>
      </c>
      <c r="D164" s="7">
        <v>233407.66464596783</v>
      </c>
      <c r="E164" s="7">
        <v>10791.708332279111</v>
      </c>
      <c r="F164" s="7">
        <v>12471.711261641207</v>
      </c>
      <c r="G164" s="7">
        <v>16312.93847625361</v>
      </c>
      <c r="H164" s="7">
        <v>15053.218385653083</v>
      </c>
      <c r="I164" s="7">
        <v>776871.01546680403</v>
      </c>
      <c r="J164" s="7">
        <v>368.46178464942801</v>
      </c>
      <c r="L164" s="7">
        <v>82.5200871871115</v>
      </c>
      <c r="M164" s="7">
        <v>1459122.7403630279</v>
      </c>
      <c r="N164" s="7">
        <v>62411.285289868814</v>
      </c>
      <c r="O164" s="7">
        <v>14819.702701274806</v>
      </c>
      <c r="P164" s="7">
        <v>75461.124951829202</v>
      </c>
      <c r="Q164" s="7">
        <v>2807271.2765404903</v>
      </c>
      <c r="R164" s="67">
        <f t="shared" si="2"/>
        <v>6341.8100817947025</v>
      </c>
      <c r="S164"/>
      <c r="T164"/>
    </row>
    <row r="165" spans="1:20" x14ac:dyDescent="0.25">
      <c r="A165" s="7" t="s">
        <v>150</v>
      </c>
      <c r="B165" s="7">
        <v>106194.98353323224</v>
      </c>
      <c r="C165" s="7">
        <v>1001306.111600888</v>
      </c>
      <c r="D165" s="7">
        <v>1284543.6039752814</v>
      </c>
      <c r="E165" s="7">
        <v>46728.05850341481</v>
      </c>
      <c r="F165" s="7">
        <v>197004.53788928565</v>
      </c>
      <c r="G165" s="7">
        <v>309089.14154794387</v>
      </c>
      <c r="H165" s="7">
        <v>39710.67962245809</v>
      </c>
      <c r="I165" s="7">
        <v>1381070.0393410427</v>
      </c>
      <c r="J165" s="7">
        <v>21642.401507023555</v>
      </c>
      <c r="K165" s="7">
        <v>7126.7502076745059</v>
      </c>
      <c r="L165" s="7">
        <v>10680.25504242949</v>
      </c>
      <c r="M165" s="7">
        <v>3174284.5582720586</v>
      </c>
      <c r="N165" s="7">
        <v>184430.94640030933</v>
      </c>
      <c r="O165" s="7">
        <v>71467.029391077507</v>
      </c>
      <c r="P165" s="7">
        <v>712188.70115700748</v>
      </c>
      <c r="Q165" s="7">
        <v>8547467.7979911268</v>
      </c>
      <c r="R165" s="67">
        <f t="shared" si="2"/>
        <v>1008432.8618085624</v>
      </c>
      <c r="S165"/>
      <c r="T165"/>
    </row>
    <row r="166" spans="1:20" x14ac:dyDescent="0.25">
      <c r="A166" s="7" t="s">
        <v>151</v>
      </c>
      <c r="B166" s="7">
        <v>65562.937350648062</v>
      </c>
      <c r="C166" s="7">
        <v>120856.74103218828</v>
      </c>
      <c r="D166" s="7">
        <v>855801.04111857573</v>
      </c>
      <c r="E166" s="7">
        <v>43894.418393357679</v>
      </c>
      <c r="F166" s="7">
        <v>156373.8808014587</v>
      </c>
      <c r="G166" s="7">
        <v>115206.12763884099</v>
      </c>
      <c r="H166" s="7">
        <v>15651.175727768987</v>
      </c>
      <c r="I166" s="7">
        <v>1005425.794625654</v>
      </c>
      <c r="J166" s="7">
        <v>11877.588198776219</v>
      </c>
      <c r="K166" s="7">
        <v>14574.551733648792</v>
      </c>
      <c r="L166" s="7">
        <v>2248.2303377009439</v>
      </c>
      <c r="M166" s="7">
        <v>3245217.778836044</v>
      </c>
      <c r="N166" s="7">
        <v>112751.7733404336</v>
      </c>
      <c r="O166" s="7">
        <v>80773.015807388656</v>
      </c>
      <c r="P166" s="7">
        <v>587793.83153521945</v>
      </c>
      <c r="Q166" s="7">
        <v>6434008.8864777042</v>
      </c>
      <c r="R166" s="67">
        <f t="shared" si="2"/>
        <v>135431.29276583708</v>
      </c>
      <c r="S166"/>
      <c r="T166"/>
    </row>
    <row r="167" spans="1:20" x14ac:dyDescent="0.25">
      <c r="A167" s="7" t="s">
        <v>152</v>
      </c>
      <c r="B167" s="7">
        <v>69964.687980222327</v>
      </c>
      <c r="C167" s="7">
        <v>74011.281763598003</v>
      </c>
      <c r="D167" s="7">
        <v>558955.02927253372</v>
      </c>
      <c r="E167" s="7">
        <v>23455.584318263504</v>
      </c>
      <c r="F167" s="7">
        <v>83254.895883717545</v>
      </c>
      <c r="G167" s="7">
        <v>120653.79980570017</v>
      </c>
      <c r="H167" s="7">
        <v>17360.688448065845</v>
      </c>
      <c r="I167" s="7">
        <v>631964.24836675089</v>
      </c>
      <c r="J167" s="7">
        <v>6843.5341612692791</v>
      </c>
      <c r="L167" s="7">
        <v>1023.5787614600238</v>
      </c>
      <c r="M167" s="7">
        <v>1690229.3615881721</v>
      </c>
      <c r="N167" s="7">
        <v>64666.830631389603</v>
      </c>
      <c r="O167" s="7">
        <v>38745.924841405184</v>
      </c>
      <c r="P167" s="7">
        <v>297348.57542525732</v>
      </c>
      <c r="Q167" s="7">
        <v>3678478.021247806</v>
      </c>
      <c r="R167" s="67">
        <f t="shared" si="2"/>
        <v>74011.281763598003</v>
      </c>
      <c r="S167"/>
      <c r="T167"/>
    </row>
    <row r="168" spans="1:20" x14ac:dyDescent="0.25">
      <c r="A168" s="7" t="s">
        <v>172</v>
      </c>
      <c r="B168" s="7">
        <v>76916.178034888319</v>
      </c>
      <c r="C168" s="7">
        <v>59841.573704351948</v>
      </c>
      <c r="D168" s="7">
        <v>168216.74090499087</v>
      </c>
      <c r="E168" s="7">
        <v>8946.0915656085472</v>
      </c>
      <c r="F168" s="7">
        <v>10933.877668680352</v>
      </c>
      <c r="G168" s="7">
        <v>130702.6182497304</v>
      </c>
      <c r="H168" s="7">
        <v>27529.713065797579</v>
      </c>
      <c r="I168" s="7">
        <v>205887.30789357438</v>
      </c>
      <c r="J168" s="7">
        <v>1353.9994827818482</v>
      </c>
      <c r="K168" s="7">
        <v>830.49741133230998</v>
      </c>
      <c r="M168" s="7">
        <v>1404414.2947425668</v>
      </c>
      <c r="N168" s="7">
        <v>38061.697102203223</v>
      </c>
      <c r="O168" s="7">
        <v>21024.756078868086</v>
      </c>
      <c r="P168" s="7">
        <v>145876.0948288769</v>
      </c>
      <c r="Q168" s="7">
        <v>2300535.4407342514</v>
      </c>
      <c r="R168" s="67">
        <f t="shared" si="2"/>
        <v>60672.071115684259</v>
      </c>
      <c r="S168"/>
      <c r="T168"/>
    </row>
    <row r="169" spans="1:20" x14ac:dyDescent="0.25">
      <c r="A169" s="7" t="s">
        <v>173</v>
      </c>
      <c r="B169" s="7">
        <v>22627.176520152825</v>
      </c>
      <c r="C169" s="7">
        <v>9050.5631683942684</v>
      </c>
      <c r="D169" s="7">
        <v>26075.311055652794</v>
      </c>
      <c r="E169" s="7">
        <v>9244.3075950906896</v>
      </c>
      <c r="F169" s="7">
        <v>11388.262702062821</v>
      </c>
      <c r="G169" s="7">
        <v>18379.977723192671</v>
      </c>
      <c r="H169" s="7">
        <v>4380.9982087448143</v>
      </c>
      <c r="I169" s="7">
        <v>84141.423736302953</v>
      </c>
      <c r="J169" s="7">
        <v>1049.4672910417601</v>
      </c>
      <c r="K169" s="7">
        <v>2347.9797950663501</v>
      </c>
      <c r="M169" s="7">
        <v>678303.08768538374</v>
      </c>
      <c r="N169" s="7">
        <v>18115.518859366093</v>
      </c>
      <c r="O169" s="7">
        <v>3230.4829609541762</v>
      </c>
      <c r="P169" s="7">
        <v>13969.392636197765</v>
      </c>
      <c r="Q169" s="7">
        <v>902303.94993760367</v>
      </c>
      <c r="R169" s="67">
        <f t="shared" si="2"/>
        <v>11398.542963460619</v>
      </c>
      <c r="S169"/>
      <c r="T169"/>
    </row>
    <row r="170" spans="1:20" x14ac:dyDescent="0.25">
      <c r="A170" s="7" t="s">
        <v>174</v>
      </c>
      <c r="C170" s="7">
        <v>12438.02882018235</v>
      </c>
      <c r="D170" s="7">
        <v>38775.723219960702</v>
      </c>
      <c r="E170" s="7">
        <v>3716.4087118732141</v>
      </c>
      <c r="F170" s="7">
        <v>5447.9871166338799</v>
      </c>
      <c r="G170" s="7">
        <v>12228.12845278332</v>
      </c>
      <c r="H170" s="7">
        <v>9413.2664923696757</v>
      </c>
      <c r="I170" s="7">
        <v>74718.046349664844</v>
      </c>
      <c r="J170" s="7">
        <v>121.022360005099</v>
      </c>
      <c r="L170" s="7">
        <v>296.78507903157902</v>
      </c>
      <c r="M170" s="7">
        <v>456522.28084470693</v>
      </c>
      <c r="N170" s="7">
        <v>11863.818653687902</v>
      </c>
      <c r="O170" s="7">
        <v>7011.695528539216</v>
      </c>
      <c r="P170" s="7">
        <v>13216.050505510062</v>
      </c>
      <c r="Q170" s="7">
        <v>645769.24213494884</v>
      </c>
      <c r="R170" s="67">
        <f t="shared" si="2"/>
        <v>12438.02882018235</v>
      </c>
      <c r="S170"/>
      <c r="T170"/>
    </row>
    <row r="171" spans="1:20" x14ac:dyDescent="0.25">
      <c r="A171" s="7" t="s">
        <v>175</v>
      </c>
      <c r="B171" s="7">
        <v>72453.863207294155</v>
      </c>
      <c r="D171" s="7">
        <v>53243.941845461042</v>
      </c>
      <c r="E171" s="7">
        <v>4219.2712485949605</v>
      </c>
      <c r="F171" s="7">
        <v>4517.521164457231</v>
      </c>
      <c r="G171" s="7">
        <v>15365.810664579529</v>
      </c>
      <c r="H171" s="7">
        <v>6195.4432251037706</v>
      </c>
      <c r="I171" s="7">
        <v>141528.88435903282</v>
      </c>
      <c r="J171" s="7">
        <v>5664.3323102669365</v>
      </c>
      <c r="M171" s="7">
        <v>788291.5339074909</v>
      </c>
      <c r="N171" s="7">
        <v>18012.791682689844</v>
      </c>
      <c r="O171" s="7">
        <v>19790.612459516851</v>
      </c>
      <c r="P171" s="7">
        <v>22914.990790141183</v>
      </c>
      <c r="Q171" s="7">
        <v>1152198.9968646294</v>
      </c>
      <c r="R171" s="67">
        <f t="shared" si="2"/>
        <v>0</v>
      </c>
      <c r="S171"/>
      <c r="T171"/>
    </row>
    <row r="172" spans="1:20" x14ac:dyDescent="0.25">
      <c r="A172" s="7" t="s">
        <v>268</v>
      </c>
      <c r="B172" s="7">
        <v>3823.9879083162418</v>
      </c>
      <c r="C172" s="7">
        <v>18882.11875401625</v>
      </c>
      <c r="D172" s="7">
        <v>67284.171665218761</v>
      </c>
      <c r="E172" s="7">
        <v>4055.2272833846296</v>
      </c>
      <c r="F172" s="7">
        <v>8074.6869136978257</v>
      </c>
      <c r="G172" s="7">
        <v>9323.7417021706678</v>
      </c>
      <c r="H172" s="7">
        <v>551.59754973878705</v>
      </c>
      <c r="I172" s="7">
        <v>55438.992292591021</v>
      </c>
      <c r="M172" s="7">
        <v>495745.19410609413</v>
      </c>
      <c r="N172" s="7">
        <v>13133.761881890379</v>
      </c>
      <c r="O172" s="7">
        <v>13414.20264044651</v>
      </c>
      <c r="P172" s="7">
        <v>30893.318090509616</v>
      </c>
      <c r="Q172" s="7">
        <v>720621.0007880748</v>
      </c>
      <c r="R172" s="67">
        <f t="shared" si="2"/>
        <v>18882.11875401625</v>
      </c>
      <c r="S172"/>
      <c r="T172"/>
    </row>
    <row r="173" spans="1:20" x14ac:dyDescent="0.25">
      <c r="A173" s="7" t="s">
        <v>154</v>
      </c>
      <c r="D173" s="7">
        <v>6182.0427037289128</v>
      </c>
      <c r="E173" s="7">
        <v>3488.5437234167402</v>
      </c>
      <c r="F173" s="7">
        <v>79546.676452520871</v>
      </c>
      <c r="G173" s="7">
        <v>3027.0416084882186</v>
      </c>
      <c r="H173" s="7">
        <v>7949.5967992223868</v>
      </c>
      <c r="I173" s="7">
        <v>17931.138165359818</v>
      </c>
      <c r="J173" s="7">
        <v>284.91367587031601</v>
      </c>
      <c r="M173" s="7">
        <v>108114.52405717381</v>
      </c>
      <c r="O173" s="7">
        <v>1254.3410037484468</v>
      </c>
      <c r="P173" s="7">
        <v>3765.3859350762282</v>
      </c>
      <c r="Q173" s="7">
        <v>231544.20412460572</v>
      </c>
      <c r="R173" s="67">
        <f t="shared" si="2"/>
        <v>0</v>
      </c>
      <c r="S173"/>
      <c r="T173"/>
    </row>
    <row r="174" spans="1:20" x14ac:dyDescent="0.25">
      <c r="A174" s="7" t="s">
        <v>176</v>
      </c>
      <c r="B174" s="7">
        <v>65361.947473288797</v>
      </c>
      <c r="C174" s="7">
        <v>256172.66457519203</v>
      </c>
      <c r="D174" s="7">
        <v>540037.01890297362</v>
      </c>
      <c r="E174" s="7">
        <v>19607.93064921855</v>
      </c>
      <c r="F174" s="7">
        <v>157089.52461956383</v>
      </c>
      <c r="G174" s="7">
        <v>37454.14164584531</v>
      </c>
      <c r="H174" s="7">
        <v>26026.896189178304</v>
      </c>
      <c r="I174" s="7">
        <v>422940.56919000833</v>
      </c>
      <c r="J174" s="7">
        <v>5691.6782934278217</v>
      </c>
      <c r="K174" s="7">
        <v>18306.385268710161</v>
      </c>
      <c r="M174" s="7">
        <v>970001.18515397736</v>
      </c>
      <c r="N174" s="7">
        <v>38154.030237901898</v>
      </c>
      <c r="O174" s="7">
        <v>31701.062949091127</v>
      </c>
      <c r="P174" s="7">
        <v>66264.801851029682</v>
      </c>
      <c r="Q174" s="7">
        <v>2654809.8369994066</v>
      </c>
      <c r="R174" s="67">
        <f t="shared" si="2"/>
        <v>274479.04984390218</v>
      </c>
      <c r="S174"/>
      <c r="T174"/>
    </row>
    <row r="175" spans="1:20" x14ac:dyDescent="0.25">
      <c r="A175" s="7" t="s">
        <v>155</v>
      </c>
      <c r="B175" s="7">
        <v>1198.7525571751901</v>
      </c>
      <c r="C175" s="7">
        <v>4458.2074745180898</v>
      </c>
      <c r="D175" s="7">
        <v>44624.786317816186</v>
      </c>
      <c r="E175" s="7">
        <v>2163.0827458230669</v>
      </c>
      <c r="F175" s="7">
        <v>1194.91450202949</v>
      </c>
      <c r="G175" s="7">
        <v>27865.690902750343</v>
      </c>
      <c r="H175" s="7">
        <v>8041.4053988952382</v>
      </c>
      <c r="I175" s="7">
        <v>31213.515556303908</v>
      </c>
      <c r="M175" s="7">
        <v>309735.81779884448</v>
      </c>
      <c r="N175" s="7">
        <v>7972.1519846443007</v>
      </c>
      <c r="O175" s="7">
        <v>3405.7328356542498</v>
      </c>
      <c r="P175" s="7">
        <v>22431.5331239511</v>
      </c>
      <c r="Q175" s="7">
        <v>464305.59119840566</v>
      </c>
      <c r="R175" s="67">
        <f t="shared" si="2"/>
        <v>4458.2074745180898</v>
      </c>
      <c r="S175"/>
      <c r="T175"/>
    </row>
    <row r="176" spans="1:20" x14ac:dyDescent="0.25">
      <c r="A176" s="7" t="s">
        <v>156</v>
      </c>
      <c r="B176" s="7">
        <v>1910.0721108458499</v>
      </c>
      <c r="C176" s="7">
        <v>11805.05435820116</v>
      </c>
      <c r="D176" s="7">
        <v>21889.265478097685</v>
      </c>
      <c r="E176" s="7">
        <v>4053.6931976369287</v>
      </c>
      <c r="F176" s="7">
        <v>9181.9072602415963</v>
      </c>
      <c r="G176" s="7">
        <v>17356.333050659588</v>
      </c>
      <c r="H176" s="7">
        <v>19658.665108746547</v>
      </c>
      <c r="I176" s="7">
        <v>109693.97432137307</v>
      </c>
      <c r="L176" s="7">
        <v>364.96595263732797</v>
      </c>
      <c r="M176" s="7">
        <v>602763.94898679538</v>
      </c>
      <c r="N176" s="7">
        <v>11703.619981645334</v>
      </c>
      <c r="O176" s="7">
        <v>11578.170309377452</v>
      </c>
      <c r="P176" s="7">
        <v>43492.342738212479</v>
      </c>
      <c r="Q176" s="7">
        <v>865452.01285447041</v>
      </c>
      <c r="R176" s="67">
        <f t="shared" si="2"/>
        <v>11805.05435820116</v>
      </c>
      <c r="S176"/>
      <c r="T176"/>
    </row>
    <row r="177" spans="1:20" x14ac:dyDescent="0.25">
      <c r="A177" s="7" t="s">
        <v>177</v>
      </c>
      <c r="B177" s="7">
        <v>89400.306211942909</v>
      </c>
      <c r="C177" s="7">
        <v>8833.75611826149</v>
      </c>
      <c r="D177" s="7">
        <v>114115.86977944089</v>
      </c>
      <c r="E177" s="7">
        <v>6787.8045186511345</v>
      </c>
      <c r="F177" s="7">
        <v>15195.487256900631</v>
      </c>
      <c r="G177" s="7">
        <v>15421.117520653599</v>
      </c>
      <c r="H177" s="7">
        <v>17093.182694340565</v>
      </c>
      <c r="I177" s="7">
        <v>234824.18235290132</v>
      </c>
      <c r="M177" s="7">
        <v>374655.48027651134</v>
      </c>
      <c r="N177" s="7">
        <v>23458.552169053768</v>
      </c>
      <c r="O177" s="7">
        <v>10888.897824911201</v>
      </c>
      <c r="P177" s="7">
        <v>43781.669871740851</v>
      </c>
      <c r="Q177" s="7">
        <v>954456.30659530975</v>
      </c>
      <c r="R177" s="67">
        <f t="shared" si="2"/>
        <v>8833.75611826149</v>
      </c>
      <c r="S177"/>
      <c r="T177"/>
    </row>
    <row r="178" spans="1:20" x14ac:dyDescent="0.25">
      <c r="A178" s="7" t="s">
        <v>269</v>
      </c>
      <c r="B178" s="7">
        <v>5251.8288869579301</v>
      </c>
      <c r="C178" s="7">
        <v>4962.5559844678592</v>
      </c>
      <c r="D178" s="7">
        <v>95406.031038785412</v>
      </c>
      <c r="E178" s="7">
        <v>5814.4771463676907</v>
      </c>
      <c r="F178" s="7">
        <v>2264.8512075006101</v>
      </c>
      <c r="G178" s="7">
        <v>2545.199684715109</v>
      </c>
      <c r="H178" s="7">
        <v>13292.724050747398</v>
      </c>
      <c r="I178" s="7">
        <v>137773.1124481266</v>
      </c>
      <c r="M178" s="7">
        <v>674183.26670931838</v>
      </c>
      <c r="N178" s="7">
        <v>18903.261858641999</v>
      </c>
      <c r="P178" s="7">
        <v>49527.960720305498</v>
      </c>
      <c r="Q178" s="7">
        <v>1009925.2697359344</v>
      </c>
      <c r="R178" s="67">
        <f t="shared" si="2"/>
        <v>4962.5559844678592</v>
      </c>
      <c r="S178"/>
      <c r="T178"/>
    </row>
    <row r="179" spans="1:20" x14ac:dyDescent="0.25">
      <c r="A179" s="7" t="s">
        <v>158</v>
      </c>
      <c r="B179" s="7">
        <v>1556.9710374409901</v>
      </c>
      <c r="C179" s="7">
        <v>5105.0597681181498</v>
      </c>
      <c r="D179" s="7">
        <v>6535.1969074453682</v>
      </c>
      <c r="E179" s="7">
        <v>5981.03398320203</v>
      </c>
      <c r="G179" s="7">
        <v>8780.4055104060099</v>
      </c>
      <c r="H179" s="7">
        <v>2015.0310666819501</v>
      </c>
      <c r="I179" s="7">
        <v>33040.92909868314</v>
      </c>
      <c r="M179" s="7">
        <v>392031.03163397004</v>
      </c>
      <c r="N179" s="7">
        <v>8764.1915451710393</v>
      </c>
      <c r="O179" s="7">
        <v>6848.9034069736299</v>
      </c>
      <c r="P179" s="7">
        <v>6146.2420327413474</v>
      </c>
      <c r="Q179" s="7">
        <v>476804.99599083368</v>
      </c>
      <c r="R179" s="67">
        <f t="shared" si="2"/>
        <v>5105.0597681181498</v>
      </c>
      <c r="S179"/>
      <c r="T179"/>
    </row>
    <row r="180" spans="1:20" x14ac:dyDescent="0.25">
      <c r="A180" t="s">
        <v>159</v>
      </c>
      <c r="B180" s="7">
        <v>6093.5522196642996</v>
      </c>
      <c r="C180" s="7">
        <v>2625.4593093179001</v>
      </c>
      <c r="D180" s="7">
        <v>1876.7433498146961</v>
      </c>
      <c r="E180" s="7">
        <v>4275.4108486444193</v>
      </c>
      <c r="F180" s="7">
        <v>7329.4059765813217</v>
      </c>
      <c r="G180" s="7">
        <v>2955.8201625992001</v>
      </c>
      <c r="H180" s="7">
        <v>20082.041854724273</v>
      </c>
      <c r="I180" s="7">
        <v>28646.568401270819</v>
      </c>
      <c r="M180" s="7">
        <v>370840.04242952756</v>
      </c>
      <c r="P180" s="7">
        <v>10488.334064149511</v>
      </c>
      <c r="Q180" s="7">
        <v>455213.37861629401</v>
      </c>
      <c r="R180" s="67">
        <f t="shared" si="2"/>
        <v>2625.4593093179001</v>
      </c>
      <c r="S180"/>
      <c r="T180"/>
    </row>
    <row r="181" spans="1:20" x14ac:dyDescent="0.25">
      <c r="A181" t="s">
        <v>372</v>
      </c>
      <c r="C181" s="7">
        <v>2393.9876552355299</v>
      </c>
      <c r="D181" s="7">
        <v>823.98548368347804</v>
      </c>
      <c r="E181" s="7">
        <v>1962.067646566275</v>
      </c>
      <c r="F181" s="7">
        <v>6473.5196790891005</v>
      </c>
      <c r="G181" s="7">
        <v>9835.1879108951598</v>
      </c>
      <c r="H181" s="7">
        <v>2796.2685212233982</v>
      </c>
      <c r="I181" s="7">
        <v>10105.554750689791</v>
      </c>
      <c r="J181" s="7">
        <v>204.0203083818916</v>
      </c>
      <c r="L181" s="7">
        <v>558.63498514387095</v>
      </c>
      <c r="M181" s="7">
        <v>166096.81008200895</v>
      </c>
      <c r="N181" s="7">
        <v>7479.6316002526601</v>
      </c>
      <c r="P181" s="7">
        <v>2507.611959553657</v>
      </c>
      <c r="Q181" s="7">
        <v>211237.28058272376</v>
      </c>
      <c r="R181" s="67">
        <f t="shared" si="2"/>
        <v>2393.9876552355299</v>
      </c>
      <c r="S181"/>
      <c r="T181"/>
    </row>
    <row r="182" spans="1:20" x14ac:dyDescent="0.25">
      <c r="A182" t="s">
        <v>160</v>
      </c>
      <c r="B182" s="7">
        <v>4111.0701833933399</v>
      </c>
      <c r="C182" s="7">
        <v>4632.9674802580403</v>
      </c>
      <c r="D182" s="7">
        <v>19738.246410078282</v>
      </c>
      <c r="E182" s="7">
        <v>1910.4691112039575</v>
      </c>
      <c r="F182" s="7">
        <v>6625.8563276346104</v>
      </c>
      <c r="G182" s="7">
        <v>9108.3228717126804</v>
      </c>
      <c r="H182" s="7">
        <v>16384.204772205787</v>
      </c>
      <c r="I182" s="7">
        <v>23760.334852312124</v>
      </c>
      <c r="J182" s="7">
        <v>1755.6800467099388</v>
      </c>
      <c r="K182" s="7">
        <v>799.35073917355999</v>
      </c>
      <c r="M182" s="7">
        <v>469099.85605315468</v>
      </c>
      <c r="N182" s="7">
        <v>10355.423514210979</v>
      </c>
      <c r="O182" s="7">
        <v>4320.7400949909315</v>
      </c>
      <c r="P182" s="7">
        <v>30664.126834121118</v>
      </c>
      <c r="Q182" s="7">
        <v>603266.64929115993</v>
      </c>
      <c r="R182" s="67">
        <f t="shared" si="2"/>
        <v>5432.3182194316005</v>
      </c>
      <c r="S182"/>
      <c r="T182"/>
    </row>
    <row r="183" spans="1:20" x14ac:dyDescent="0.25">
      <c r="A183" t="s">
        <v>161</v>
      </c>
      <c r="D183" s="7">
        <v>5852.9288288180087</v>
      </c>
      <c r="E183" s="7">
        <v>1967.744152691469</v>
      </c>
      <c r="F183" s="7">
        <v>3560.435823499</v>
      </c>
      <c r="G183" s="7">
        <v>2840.4217041963602</v>
      </c>
      <c r="H183" s="7">
        <v>2510.5305093086599</v>
      </c>
      <c r="I183" s="7">
        <v>17799.373104557788</v>
      </c>
      <c r="M183" s="7">
        <v>356416.884566586</v>
      </c>
      <c r="N183" s="7">
        <v>8047.9500370218602</v>
      </c>
      <c r="O183" s="7">
        <v>3034.1082536842187</v>
      </c>
      <c r="P183" s="7">
        <v>9498.2040200339106</v>
      </c>
      <c r="Q183" s="7">
        <v>411528.58100039733</v>
      </c>
      <c r="R183" s="67">
        <f t="shared" si="2"/>
        <v>0</v>
      </c>
      <c r="S183"/>
      <c r="T183"/>
    </row>
    <row r="184" spans="1:20" x14ac:dyDescent="0.25">
      <c r="A184" s="7" t="s">
        <v>162</v>
      </c>
      <c r="B184" s="7">
        <v>1327.9670804139309</v>
      </c>
      <c r="C184" s="7">
        <v>4610.4080141886898</v>
      </c>
      <c r="D184" s="7">
        <v>6276.0565096284499</v>
      </c>
      <c r="E184" s="7">
        <v>1629.4911700550419</v>
      </c>
      <c r="F184" s="7">
        <v>2087.9019992635199</v>
      </c>
      <c r="G184" s="7">
        <v>3660.3581191639496</v>
      </c>
      <c r="H184" s="7">
        <v>1839.9545969538401</v>
      </c>
      <c r="I184" s="7">
        <v>22949.420570455921</v>
      </c>
      <c r="K184" s="7">
        <v>579.06344902091905</v>
      </c>
      <c r="M184" s="7">
        <v>311518.52156263922</v>
      </c>
      <c r="N184" s="7">
        <v>9135.8357403086102</v>
      </c>
      <c r="O184" s="7">
        <v>3596.7753985336599</v>
      </c>
      <c r="P184" s="7">
        <v>6014.1594675678207</v>
      </c>
      <c r="Q184" s="7">
        <v>375225.91367819358</v>
      </c>
      <c r="R184" s="67">
        <f t="shared" si="2"/>
        <v>5189.4714632096093</v>
      </c>
      <c r="S184"/>
      <c r="T184"/>
    </row>
    <row r="185" spans="1:20" x14ac:dyDescent="0.25">
      <c r="A185" s="7" t="s">
        <v>178</v>
      </c>
      <c r="B185" s="7">
        <v>1415.06158873607</v>
      </c>
      <c r="D185" s="7">
        <v>15741.016237534845</v>
      </c>
      <c r="E185" s="7">
        <v>3249.4668541968499</v>
      </c>
      <c r="F185" s="7">
        <v>1329.14713513424</v>
      </c>
      <c r="G185" s="7">
        <v>11944.218341551281</v>
      </c>
      <c r="I185" s="7">
        <v>24179.605412167824</v>
      </c>
      <c r="J185" s="7">
        <v>455.07045451508696</v>
      </c>
      <c r="M185" s="7">
        <v>255758.1367161395</v>
      </c>
      <c r="N185" s="7">
        <v>8340.9797655830553</v>
      </c>
      <c r="O185" s="7">
        <v>2733.2346015793</v>
      </c>
      <c r="P185" s="7">
        <v>5329.7071639416154</v>
      </c>
      <c r="Q185" s="7">
        <v>330475.64427107968</v>
      </c>
      <c r="R185" s="67">
        <f t="shared" si="2"/>
        <v>0</v>
      </c>
      <c r="S185"/>
      <c r="T185"/>
    </row>
    <row r="186" spans="1:20" x14ac:dyDescent="0.25">
      <c r="A186" s="7" t="s">
        <v>179</v>
      </c>
      <c r="C186" s="7">
        <v>12465.682285010829</v>
      </c>
      <c r="D186" s="7">
        <v>23713.561158760323</v>
      </c>
      <c r="E186" s="7">
        <v>8444.6034073959199</v>
      </c>
      <c r="F186" s="7">
        <v>1254.70346127117</v>
      </c>
      <c r="G186" s="7">
        <v>22532.458543386394</v>
      </c>
      <c r="H186" s="7">
        <v>2252.3868804854992</v>
      </c>
      <c r="I186" s="7">
        <v>46957.390677365795</v>
      </c>
      <c r="L186" s="7">
        <v>48.437394331461697</v>
      </c>
      <c r="M186" s="7">
        <v>617433.47962401353</v>
      </c>
      <c r="N186" s="7">
        <v>18864.961109659947</v>
      </c>
      <c r="O186" s="7">
        <v>6449.280420382931</v>
      </c>
      <c r="P186" s="7">
        <v>11953.620411624281</v>
      </c>
      <c r="Q186" s="7">
        <v>772370.56537368824</v>
      </c>
      <c r="R186" s="67">
        <f t="shared" si="2"/>
        <v>12465.682285010829</v>
      </c>
      <c r="S186"/>
      <c r="T186"/>
    </row>
    <row r="187" spans="1:20" x14ac:dyDescent="0.25">
      <c r="A187" s="7" t="s">
        <v>180</v>
      </c>
      <c r="B187" s="7">
        <v>118694.62856518851</v>
      </c>
      <c r="C187" s="7">
        <v>13281.33397524509</v>
      </c>
      <c r="D187" s="7">
        <v>387981.70757605671</v>
      </c>
      <c r="E187" s="7">
        <v>45812.517412630892</v>
      </c>
      <c r="F187" s="7">
        <v>110027.25584856441</v>
      </c>
      <c r="G187" s="7">
        <v>116236.81031107501</v>
      </c>
      <c r="H187" s="7">
        <v>40099.387040684735</v>
      </c>
      <c r="I187" s="7">
        <v>671550.12931459909</v>
      </c>
      <c r="J187" s="7">
        <v>8290.2676455764322</v>
      </c>
      <c r="K187" s="7">
        <v>5586.1515639858699</v>
      </c>
      <c r="L187" s="7">
        <v>9555.957362458339</v>
      </c>
      <c r="M187" s="7">
        <v>1431311.9049377916</v>
      </c>
      <c r="N187" s="7">
        <v>63493.415486355298</v>
      </c>
      <c r="O187" s="7">
        <v>16581.143221345148</v>
      </c>
      <c r="P187" s="7">
        <v>172979.1837418105</v>
      </c>
      <c r="Q187" s="7">
        <v>3211481.7940033674</v>
      </c>
      <c r="R187" s="67">
        <f t="shared" si="2"/>
        <v>18867.485539230962</v>
      </c>
      <c r="S187"/>
      <c r="T187"/>
    </row>
    <row r="188" spans="1:20" x14ac:dyDescent="0.25">
      <c r="A188" s="7" t="s">
        <v>181</v>
      </c>
      <c r="B188" s="7">
        <v>45360.30460607374</v>
      </c>
      <c r="C188" s="7">
        <v>262986.65015241189</v>
      </c>
      <c r="D188" s="7">
        <v>628862.89574597566</v>
      </c>
      <c r="E188" s="7">
        <v>24801.33977107226</v>
      </c>
      <c r="F188" s="7">
        <v>32719.508895980489</v>
      </c>
      <c r="G188" s="7">
        <v>159345.5496124796</v>
      </c>
      <c r="H188" s="7">
        <v>58148.791360593321</v>
      </c>
      <c r="I188" s="7">
        <v>2016218.5682007452</v>
      </c>
      <c r="J188" s="7">
        <v>2913.1104312944071</v>
      </c>
      <c r="L188" s="7">
        <v>2660.5133529186428</v>
      </c>
      <c r="M188" s="7">
        <v>887759.3338907985</v>
      </c>
      <c r="N188" s="7">
        <v>65122.890369501467</v>
      </c>
      <c r="O188" s="7">
        <v>71439.260149334892</v>
      </c>
      <c r="P188" s="7">
        <v>336472.06577608385</v>
      </c>
      <c r="Q188" s="7">
        <v>4594810.7823152635</v>
      </c>
      <c r="R188" s="67">
        <f t="shared" si="2"/>
        <v>262986.65015241189</v>
      </c>
      <c r="S188"/>
      <c r="T188"/>
    </row>
    <row r="189" spans="1:20" x14ac:dyDescent="0.25">
      <c r="A189" s="7" t="s">
        <v>182</v>
      </c>
      <c r="B189" s="7">
        <v>101283.16128151095</v>
      </c>
      <c r="C189" s="7">
        <v>98954.17986405734</v>
      </c>
      <c r="D189" s="7">
        <v>405294.48122299166</v>
      </c>
      <c r="E189" s="7">
        <v>15575.808015045095</v>
      </c>
      <c r="F189" s="7">
        <v>76821.127043977162</v>
      </c>
      <c r="G189" s="7">
        <v>116671.43411883365</v>
      </c>
      <c r="H189" s="7">
        <v>17990.13160940638</v>
      </c>
      <c r="I189" s="7">
        <v>491876.67952854198</v>
      </c>
      <c r="J189" s="7">
        <v>4815.9839808908155</v>
      </c>
      <c r="K189" s="7">
        <v>2488.5848384381002</v>
      </c>
      <c r="L189" s="7">
        <v>1061.0328489430301</v>
      </c>
      <c r="M189" s="7">
        <v>2281863.3693631976</v>
      </c>
      <c r="N189" s="7">
        <v>75783.532325112639</v>
      </c>
      <c r="O189" s="7">
        <v>10153.35003206761</v>
      </c>
      <c r="P189" s="7">
        <v>284193.67522206856</v>
      </c>
      <c r="Q189" s="7">
        <v>3984826.5312950821</v>
      </c>
      <c r="R189" s="67">
        <f t="shared" si="2"/>
        <v>101442.76470249543</v>
      </c>
      <c r="S189"/>
      <c r="T189"/>
    </row>
    <row r="190" spans="1:20" x14ac:dyDescent="0.25">
      <c r="A190" s="7" t="s">
        <v>183</v>
      </c>
      <c r="B190" s="7">
        <v>6499.1067133938104</v>
      </c>
      <c r="C190" s="7">
        <v>6500.2313817653503</v>
      </c>
      <c r="D190" s="7">
        <v>1899.0132277520911</v>
      </c>
      <c r="E190" s="7">
        <v>2138.7071606972422</v>
      </c>
      <c r="F190" s="7">
        <v>3830.3790354135899</v>
      </c>
      <c r="G190" s="7">
        <v>4128.0255558491699</v>
      </c>
      <c r="H190" s="7">
        <v>4398.38338571642</v>
      </c>
      <c r="I190" s="7">
        <v>9832.3557237929726</v>
      </c>
      <c r="K190" s="7">
        <v>518.92620640903101</v>
      </c>
      <c r="M190" s="7">
        <v>173860.57798791036</v>
      </c>
      <c r="N190" s="7">
        <v>5693.2017314423201</v>
      </c>
      <c r="O190" s="7">
        <v>336.38906604991001</v>
      </c>
      <c r="P190" s="7">
        <v>10286.785853588437</v>
      </c>
      <c r="Q190" s="7">
        <v>229922.08302978071</v>
      </c>
      <c r="R190" s="67">
        <f t="shared" si="2"/>
        <v>7019.1575881743811</v>
      </c>
      <c r="S190"/>
      <c r="T190"/>
    </row>
    <row r="191" spans="1:20" x14ac:dyDescent="0.25">
      <c r="A191" s="7" t="s">
        <v>270</v>
      </c>
      <c r="B191" s="7">
        <v>116813.63351917839</v>
      </c>
      <c r="C191" s="7">
        <v>73474.291650388172</v>
      </c>
      <c r="D191" s="7">
        <v>412860.4449146805</v>
      </c>
      <c r="E191" s="7">
        <v>21497.979865184905</v>
      </c>
      <c r="F191" s="7">
        <v>115861.78474811101</v>
      </c>
      <c r="G191" s="7">
        <v>110444.75890709496</v>
      </c>
      <c r="H191" s="7">
        <v>20936.561427001016</v>
      </c>
      <c r="I191" s="7">
        <v>1845889.7639622772</v>
      </c>
      <c r="J191" s="7">
        <v>10600.328912500905</v>
      </c>
      <c r="L191" s="7">
        <v>1493.0954132013301</v>
      </c>
      <c r="M191" s="7">
        <v>1964817.6865848</v>
      </c>
      <c r="N191" s="7">
        <v>79853.41660091911</v>
      </c>
      <c r="O191" s="7">
        <v>11981.727441939331</v>
      </c>
      <c r="P191" s="7">
        <v>318251.65824483323</v>
      </c>
      <c r="Q191" s="7">
        <v>5104777.1321921106</v>
      </c>
      <c r="R191" s="67">
        <f t="shared" si="2"/>
        <v>73474.291650388172</v>
      </c>
      <c r="S191"/>
      <c r="T191"/>
    </row>
    <row r="192" spans="1:20" x14ac:dyDescent="0.25">
      <c r="A192" s="7" t="s">
        <v>184</v>
      </c>
      <c r="B192" s="7">
        <v>35941.645436360363</v>
      </c>
      <c r="C192" s="7">
        <v>7052.5301771682398</v>
      </c>
      <c r="D192" s="7">
        <v>1090020.7751827519</v>
      </c>
      <c r="E192" s="7">
        <v>11016.623546658875</v>
      </c>
      <c r="F192" s="7">
        <v>10262.949286050449</v>
      </c>
      <c r="G192" s="7">
        <v>28900.197280541171</v>
      </c>
      <c r="H192" s="7">
        <v>3287.5717624529198</v>
      </c>
      <c r="I192" s="7">
        <v>288041.04369923304</v>
      </c>
      <c r="J192" s="7">
        <v>733.08542570875795</v>
      </c>
      <c r="L192" s="7">
        <v>1444.2934329539501</v>
      </c>
      <c r="M192" s="7">
        <v>547767.99337752326</v>
      </c>
      <c r="N192" s="7">
        <v>24837.394800243521</v>
      </c>
      <c r="P192" s="7">
        <v>314653.77273133106</v>
      </c>
      <c r="Q192" s="7">
        <v>2363959.8761389772</v>
      </c>
      <c r="R192" s="67">
        <f t="shared" si="2"/>
        <v>7052.5301771682398</v>
      </c>
      <c r="S192"/>
      <c r="T192"/>
    </row>
    <row r="193" spans="1:20" x14ac:dyDescent="0.25">
      <c r="A193" s="7" t="s">
        <v>186</v>
      </c>
      <c r="B193" s="7">
        <v>9381.3626429021897</v>
      </c>
      <c r="C193" s="7">
        <v>7119.4377970008372</v>
      </c>
      <c r="D193" s="7">
        <v>43247.508738071199</v>
      </c>
      <c r="E193" s="7">
        <v>7944.7856571930124</v>
      </c>
      <c r="G193" s="7">
        <v>21389.661958781271</v>
      </c>
      <c r="H193" s="7">
        <v>8234.0597470574576</v>
      </c>
      <c r="I193" s="7">
        <v>27510.606750704101</v>
      </c>
      <c r="J193" s="7">
        <v>765.17043219265599</v>
      </c>
      <c r="L193" s="7">
        <v>74.762065163777905</v>
      </c>
      <c r="M193" s="7">
        <v>513109.78861137957</v>
      </c>
      <c r="N193" s="7">
        <v>7735.9432685899701</v>
      </c>
      <c r="O193" s="7">
        <v>7653.6013603341926</v>
      </c>
      <c r="P193" s="7">
        <v>35801.211404031033</v>
      </c>
      <c r="Q193" s="7">
        <v>689967.90043340134</v>
      </c>
      <c r="R193" s="67">
        <f t="shared" si="2"/>
        <v>7119.4377970008372</v>
      </c>
      <c r="S193"/>
      <c r="T193"/>
    </row>
    <row r="194" spans="1:20" x14ac:dyDescent="0.25">
      <c r="A194" s="7" t="s">
        <v>187</v>
      </c>
      <c r="B194" s="7">
        <v>90574.049261885462</v>
      </c>
      <c r="C194" s="7">
        <v>396275.84872518806</v>
      </c>
      <c r="D194" s="7">
        <v>1737975.739576811</v>
      </c>
      <c r="E194" s="7">
        <v>57234.013207643169</v>
      </c>
      <c r="F194" s="7">
        <v>105758.16548816231</v>
      </c>
      <c r="G194" s="7">
        <v>263538.56106766214</v>
      </c>
      <c r="H194" s="7">
        <v>41078.988234159588</v>
      </c>
      <c r="I194" s="7">
        <v>3188004.1942265364</v>
      </c>
      <c r="J194" s="7">
        <v>35475.050257843512</v>
      </c>
      <c r="K194" s="7">
        <v>862.10803944530403</v>
      </c>
      <c r="L194" s="7">
        <v>5306.1874518857003</v>
      </c>
      <c r="M194" s="7">
        <v>2100346.6244229856</v>
      </c>
      <c r="N194" s="7">
        <v>250278.19762493242</v>
      </c>
      <c r="O194" s="7">
        <v>99909.049329341855</v>
      </c>
      <c r="P194" s="7">
        <v>1122050.2244870348</v>
      </c>
      <c r="Q194" s="7">
        <v>9494667.0014015175</v>
      </c>
      <c r="R194" s="67">
        <f t="shared" si="2"/>
        <v>397137.95676463336</v>
      </c>
      <c r="S194"/>
      <c r="T194"/>
    </row>
    <row r="195" spans="1:20" x14ac:dyDescent="0.25">
      <c r="A195" s="7" t="s">
        <v>188</v>
      </c>
      <c r="B195" s="7">
        <v>44003.378302523299</v>
      </c>
      <c r="D195" s="7">
        <v>19902.111097256242</v>
      </c>
      <c r="E195" s="7">
        <v>1845.183927539814</v>
      </c>
      <c r="F195" s="7">
        <v>2615.6465510958569</v>
      </c>
      <c r="G195" s="7">
        <v>14360.505312690912</v>
      </c>
      <c r="H195" s="7">
        <v>5703.3074787216301</v>
      </c>
      <c r="I195" s="7">
        <v>5912.5841799648197</v>
      </c>
      <c r="J195" s="7">
        <v>1031.5761010156953</v>
      </c>
      <c r="L195" s="7">
        <v>214.80931399170001</v>
      </c>
      <c r="M195" s="7">
        <v>253367.48298857661</v>
      </c>
      <c r="N195" s="7">
        <v>11789.9425767666</v>
      </c>
      <c r="O195" s="7">
        <v>1598.43077181422</v>
      </c>
      <c r="P195" s="7">
        <v>5910.4754801346226</v>
      </c>
      <c r="Q195" s="7">
        <v>368255.43408209196</v>
      </c>
      <c r="R195" s="67">
        <f t="shared" si="2"/>
        <v>0</v>
      </c>
      <c r="S195"/>
      <c r="T195"/>
    </row>
    <row r="196" spans="1:20" x14ac:dyDescent="0.25">
      <c r="A196" s="7" t="s">
        <v>189</v>
      </c>
      <c r="B196" s="7">
        <v>1264.6706384873701</v>
      </c>
      <c r="C196" s="7">
        <v>14272.717402475839</v>
      </c>
      <c r="D196" s="7">
        <v>21623.37008863745</v>
      </c>
      <c r="E196" s="7">
        <v>5516.5637820481525</v>
      </c>
      <c r="F196" s="7">
        <v>11229.098831964653</v>
      </c>
      <c r="G196" s="7">
        <v>8826.6727019158188</v>
      </c>
      <c r="H196" s="7">
        <v>10546.808660835517</v>
      </c>
      <c r="I196" s="7">
        <v>76529.154092770361</v>
      </c>
      <c r="J196" s="7">
        <v>8542.5561884815816</v>
      </c>
      <c r="L196" s="7">
        <v>1592.4457755317439</v>
      </c>
      <c r="M196" s="7">
        <v>846354.91095628729</v>
      </c>
      <c r="N196" s="7">
        <v>13630.015517156753</v>
      </c>
      <c r="O196" s="7">
        <v>6231.5147535849801</v>
      </c>
      <c r="P196" s="7">
        <v>45040.507515957695</v>
      </c>
      <c r="Q196" s="7">
        <v>1071201.0069061352</v>
      </c>
      <c r="R196" s="67">
        <f t="shared" ref="R196:R215" si="3">+K196+C196</f>
        <v>14272.717402475839</v>
      </c>
      <c r="S196"/>
      <c r="T196"/>
    </row>
    <row r="197" spans="1:20" x14ac:dyDescent="0.25">
      <c r="A197" s="7" t="s">
        <v>271</v>
      </c>
      <c r="B197" s="7">
        <v>16803.343781975749</v>
      </c>
      <c r="C197" s="7">
        <v>5322.9129971022194</v>
      </c>
      <c r="D197" s="7">
        <v>14022.135374232408</v>
      </c>
      <c r="E197" s="7">
        <v>3844.1039327403523</v>
      </c>
      <c r="F197" s="7">
        <v>42889.879410848545</v>
      </c>
      <c r="G197" s="7">
        <v>4298.7878973971001</v>
      </c>
      <c r="H197" s="7">
        <v>2706.6838232350101</v>
      </c>
      <c r="I197" s="7">
        <v>46241.295452672814</v>
      </c>
      <c r="L197" s="7">
        <v>2800.94497655844</v>
      </c>
      <c r="M197" s="7">
        <v>232503.12634059909</v>
      </c>
      <c r="N197" s="7">
        <v>9897.3742417286703</v>
      </c>
      <c r="O197" s="7">
        <v>4919.7175927562212</v>
      </c>
      <c r="P197" s="7">
        <v>8437.3657280362713</v>
      </c>
      <c r="Q197" s="7">
        <v>394687.67154988291</v>
      </c>
      <c r="R197" s="67">
        <f t="shared" si="3"/>
        <v>5322.9129971022194</v>
      </c>
      <c r="S197"/>
      <c r="T197"/>
    </row>
    <row r="198" spans="1:20" x14ac:dyDescent="0.25">
      <c r="A198" s="7" t="s">
        <v>190</v>
      </c>
      <c r="B198" s="7">
        <v>3817.5855182612404</v>
      </c>
      <c r="C198" s="7">
        <v>10505.008081848075</v>
      </c>
      <c r="D198" s="7">
        <v>34394.814207121875</v>
      </c>
      <c r="E198" s="7">
        <v>8541.1382456635074</v>
      </c>
      <c r="F198" s="7">
        <v>16542.017677988548</v>
      </c>
      <c r="G198" s="7">
        <v>34180.21356517962</v>
      </c>
      <c r="H198" s="7">
        <v>3764.694654090481</v>
      </c>
      <c r="I198" s="7">
        <v>73501.775213214351</v>
      </c>
      <c r="J198" s="7">
        <v>691.19809877334797</v>
      </c>
      <c r="L198" s="7">
        <v>1135.3012250383499</v>
      </c>
      <c r="M198" s="7">
        <v>820669.87825151393</v>
      </c>
      <c r="N198" s="7">
        <v>22006.812510993332</v>
      </c>
      <c r="O198" s="7">
        <v>11276.4662043114</v>
      </c>
      <c r="P198" s="7">
        <v>27427.189255625301</v>
      </c>
      <c r="Q198" s="7">
        <v>1068454.0927096233</v>
      </c>
      <c r="R198" s="67">
        <f t="shared" si="3"/>
        <v>10505.008081848075</v>
      </c>
      <c r="S198"/>
      <c r="T198"/>
    </row>
    <row r="199" spans="1:20" x14ac:dyDescent="0.25">
      <c r="A199" s="7" t="s">
        <v>191</v>
      </c>
      <c r="B199" s="7">
        <v>68742.672058739408</v>
      </c>
      <c r="C199" s="7">
        <v>143184.79929969195</v>
      </c>
      <c r="D199" s="7">
        <v>73189.131627465089</v>
      </c>
      <c r="E199" s="7">
        <v>9434.838729263889</v>
      </c>
      <c r="F199" s="7">
        <v>19038.984560636785</v>
      </c>
      <c r="G199" s="7">
        <v>15962.963414960343</v>
      </c>
      <c r="H199" s="7">
        <v>21125.830284572447</v>
      </c>
      <c r="I199" s="7">
        <v>251174.37081588118</v>
      </c>
      <c r="J199" s="7">
        <v>794.23543717254154</v>
      </c>
      <c r="K199" s="7">
        <v>1981.6720947347101</v>
      </c>
      <c r="L199" s="7">
        <v>1465.535461652722</v>
      </c>
      <c r="M199" s="7">
        <v>713588.21589110652</v>
      </c>
      <c r="N199" s="7">
        <v>33131.396517173074</v>
      </c>
      <c r="O199" s="7">
        <v>23064.923391633285</v>
      </c>
      <c r="P199" s="7">
        <v>77034.506107413385</v>
      </c>
      <c r="Q199" s="7">
        <v>1452914.0756920974</v>
      </c>
      <c r="R199" s="67">
        <f t="shared" si="3"/>
        <v>145166.47139442666</v>
      </c>
      <c r="S199"/>
      <c r="T199"/>
    </row>
    <row r="200" spans="1:20" x14ac:dyDescent="0.25">
      <c r="A200" s="7" t="s">
        <v>192</v>
      </c>
      <c r="B200" s="7">
        <v>984.22587287982503</v>
      </c>
      <c r="C200" s="7">
        <v>9052.9560219404302</v>
      </c>
      <c r="D200" s="7">
        <v>25184.026486471303</v>
      </c>
      <c r="E200" s="7">
        <v>3151.1980169175167</v>
      </c>
      <c r="F200" s="7">
        <v>12019.179369327043</v>
      </c>
      <c r="G200" s="7">
        <v>8383.3457492675734</v>
      </c>
      <c r="I200" s="7">
        <v>68627.021889517506</v>
      </c>
      <c r="J200" s="7">
        <v>6030.0132835238401</v>
      </c>
      <c r="M200" s="7">
        <v>270094.75199226907</v>
      </c>
      <c r="N200" s="7">
        <v>8834.3025191733213</v>
      </c>
      <c r="O200" s="7">
        <v>4253.4502264083703</v>
      </c>
      <c r="P200" s="7">
        <v>21803.874521665446</v>
      </c>
      <c r="Q200" s="7">
        <v>438418.34594936128</v>
      </c>
      <c r="R200" s="67">
        <f t="shared" si="3"/>
        <v>9052.9560219404302</v>
      </c>
      <c r="S200"/>
      <c r="T200"/>
    </row>
    <row r="201" spans="1:20" x14ac:dyDescent="0.25">
      <c r="A201" s="7" t="s">
        <v>193</v>
      </c>
      <c r="B201" s="7">
        <v>13251.1013062904</v>
      </c>
      <c r="C201" s="7">
        <v>5576.4192098539597</v>
      </c>
      <c r="D201" s="7">
        <v>67685.895651970379</v>
      </c>
      <c r="E201" s="7">
        <v>4247.6735111616845</v>
      </c>
      <c r="F201" s="7">
        <v>16242.194421038443</v>
      </c>
      <c r="G201" s="7">
        <v>15340.212615615372</v>
      </c>
      <c r="H201" s="7">
        <v>7522.4957729120215</v>
      </c>
      <c r="I201" s="7">
        <v>164423.85629178668</v>
      </c>
      <c r="J201" s="7">
        <v>1774.7575960614113</v>
      </c>
      <c r="M201" s="7">
        <v>867986.75374807918</v>
      </c>
      <c r="N201" s="7">
        <v>23701.688111933407</v>
      </c>
      <c r="O201" s="7">
        <v>2602.2127213101844</v>
      </c>
      <c r="P201" s="7">
        <v>17713.683742418223</v>
      </c>
      <c r="Q201" s="7">
        <v>1208068.9447004313</v>
      </c>
      <c r="R201" s="67">
        <f t="shared" si="3"/>
        <v>5576.4192098539597</v>
      </c>
      <c r="S201"/>
      <c r="T201"/>
    </row>
    <row r="202" spans="1:20" x14ac:dyDescent="0.25">
      <c r="A202" s="7" t="s">
        <v>194</v>
      </c>
      <c r="B202" s="7">
        <v>3284.9644024230302</v>
      </c>
      <c r="C202" s="7">
        <v>393103.71297623374</v>
      </c>
      <c r="D202" s="7">
        <v>231910.57480301551</v>
      </c>
      <c r="E202" s="7">
        <v>9475.0285286826183</v>
      </c>
      <c r="F202" s="7">
        <v>11977.48559037322</v>
      </c>
      <c r="G202" s="7">
        <v>14707.343508612508</v>
      </c>
      <c r="H202" s="7">
        <v>3919.6117451333075</v>
      </c>
      <c r="I202" s="7">
        <v>258897.66993969859</v>
      </c>
      <c r="J202" s="7">
        <v>1548.558590146994</v>
      </c>
      <c r="K202" s="7">
        <v>47894.891080294699</v>
      </c>
      <c r="M202" s="7">
        <v>1141833.103148804</v>
      </c>
      <c r="N202" s="7">
        <v>55647.532079619901</v>
      </c>
      <c r="O202" s="7">
        <v>10039.621427921566</v>
      </c>
      <c r="P202" s="7">
        <v>104453.95086256503</v>
      </c>
      <c r="Q202" s="7">
        <v>2288694.0486835246</v>
      </c>
      <c r="R202" s="67">
        <f t="shared" si="3"/>
        <v>440998.60405652842</v>
      </c>
      <c r="S202"/>
      <c r="T202"/>
    </row>
    <row r="203" spans="1:20" x14ac:dyDescent="0.25">
      <c r="A203" s="7" t="s">
        <v>195</v>
      </c>
      <c r="B203" s="7">
        <v>7813.1614863784698</v>
      </c>
      <c r="C203" s="7">
        <v>51856.434356047495</v>
      </c>
      <c r="D203" s="7">
        <v>41318.918019166114</v>
      </c>
      <c r="E203" s="7">
        <v>9768.8457569238708</v>
      </c>
      <c r="F203" s="7">
        <v>16897.351506925253</v>
      </c>
      <c r="G203" s="7">
        <v>18296.20723862325</v>
      </c>
      <c r="H203" s="7">
        <v>3546.0823695047093</v>
      </c>
      <c r="I203" s="7">
        <v>52916.728670797573</v>
      </c>
      <c r="J203" s="7">
        <v>3446.0045287555495</v>
      </c>
      <c r="L203" s="7">
        <v>4148.3958824636102</v>
      </c>
      <c r="M203" s="7">
        <v>359646.28304915479</v>
      </c>
      <c r="N203" s="7">
        <v>14317.901496080129</v>
      </c>
      <c r="O203" s="7">
        <v>9287.1255678488269</v>
      </c>
      <c r="P203" s="7">
        <v>32309.65878445312</v>
      </c>
      <c r="Q203" s="7">
        <v>625569.09871312277</v>
      </c>
      <c r="R203" s="67">
        <f t="shared" si="3"/>
        <v>51856.434356047495</v>
      </c>
      <c r="S203"/>
      <c r="T203"/>
    </row>
    <row r="204" spans="1:20" x14ac:dyDescent="0.25">
      <c r="A204" s="7" t="s">
        <v>196</v>
      </c>
      <c r="B204" s="7">
        <v>76118.466964399486</v>
      </c>
      <c r="C204" s="7">
        <v>60126.920068601772</v>
      </c>
      <c r="D204" s="7">
        <v>442846.24708003679</v>
      </c>
      <c r="E204" s="7">
        <v>21248.346729142664</v>
      </c>
      <c r="F204" s="7">
        <v>50220.65927323528</v>
      </c>
      <c r="G204" s="7">
        <v>111100.18669519224</v>
      </c>
      <c r="H204" s="7">
        <v>24453.96497491936</v>
      </c>
      <c r="I204" s="7">
        <v>1085813.8825602322</v>
      </c>
      <c r="J204" s="7">
        <v>37579.647705010517</v>
      </c>
      <c r="K204" s="7">
        <v>5645.91775537985</v>
      </c>
      <c r="M204" s="7">
        <v>2023884.5367043063</v>
      </c>
      <c r="N204" s="7">
        <v>69784.742940806434</v>
      </c>
      <c r="O204" s="7">
        <v>31228.451157221276</v>
      </c>
      <c r="P204" s="7">
        <v>292776.79413687554</v>
      </c>
      <c r="Q204" s="7">
        <v>4332828.7647453593</v>
      </c>
      <c r="R204" s="67">
        <f t="shared" si="3"/>
        <v>65772.837823981623</v>
      </c>
      <c r="S204"/>
      <c r="T204"/>
    </row>
    <row r="205" spans="1:20" x14ac:dyDescent="0.25">
      <c r="A205" s="7" t="s">
        <v>197</v>
      </c>
      <c r="B205" s="7">
        <v>813.109562813666</v>
      </c>
      <c r="C205" s="7">
        <v>36386.888826497598</v>
      </c>
      <c r="D205" s="7">
        <v>61470.153795574261</v>
      </c>
      <c r="E205" s="7">
        <v>7688.2401946255923</v>
      </c>
      <c r="F205" s="7">
        <v>15087.699665542446</v>
      </c>
      <c r="G205" s="7">
        <v>5783.7442518301305</v>
      </c>
      <c r="H205" s="7">
        <v>8189.3722600952715</v>
      </c>
      <c r="I205" s="7">
        <v>178170.04292905243</v>
      </c>
      <c r="J205" s="7">
        <v>974.82984204823299</v>
      </c>
      <c r="K205" s="7">
        <v>1331.0116705027699</v>
      </c>
      <c r="M205" s="7">
        <v>560180.54277531966</v>
      </c>
      <c r="N205" s="7">
        <v>21150.967221614941</v>
      </c>
      <c r="O205" s="7">
        <v>7473.6416245021401</v>
      </c>
      <c r="P205" s="7">
        <v>23587.097349054173</v>
      </c>
      <c r="Q205" s="7">
        <v>928287.34196907328</v>
      </c>
      <c r="R205" s="67">
        <f t="shared" si="3"/>
        <v>37717.900497000366</v>
      </c>
      <c r="S205"/>
      <c r="T205"/>
    </row>
    <row r="206" spans="1:20" x14ac:dyDescent="0.25">
      <c r="A206" s="7" t="s">
        <v>198</v>
      </c>
      <c r="B206" s="7">
        <v>68583.739483357553</v>
      </c>
      <c r="C206" s="7">
        <v>100343.45304983019</v>
      </c>
      <c r="D206" s="7">
        <v>615693.06544537388</v>
      </c>
      <c r="E206" s="7">
        <v>22786.498845646791</v>
      </c>
      <c r="F206" s="7">
        <v>49767.210696708869</v>
      </c>
      <c r="G206" s="7">
        <v>68240.394411698377</v>
      </c>
      <c r="H206" s="7">
        <v>37001.156622493727</v>
      </c>
      <c r="I206" s="7">
        <v>1119535.4282712166</v>
      </c>
      <c r="J206" s="7">
        <v>2161.9144201455902</v>
      </c>
      <c r="K206" s="7">
        <v>1169.59324018079</v>
      </c>
      <c r="L206" s="7">
        <v>638.74744231574232</v>
      </c>
      <c r="M206" s="7">
        <v>1584809.1981390726</v>
      </c>
      <c r="N206" s="7">
        <v>73683.491093567864</v>
      </c>
      <c r="O206" s="7">
        <v>52819.337299586732</v>
      </c>
      <c r="P206" s="7">
        <v>182426.52314606035</v>
      </c>
      <c r="Q206" s="7">
        <v>3979659.7516072555</v>
      </c>
      <c r="R206" s="67">
        <f t="shared" si="3"/>
        <v>101513.04629001099</v>
      </c>
      <c r="S206"/>
      <c r="T206"/>
    </row>
    <row r="207" spans="1:20" x14ac:dyDescent="0.25">
      <c r="A207" s="7" t="s">
        <v>201</v>
      </c>
      <c r="B207" s="7">
        <v>65253.290958439415</v>
      </c>
      <c r="C207" s="7">
        <v>105917.39345766621</v>
      </c>
      <c r="D207" s="7">
        <v>1237362.2387954823</v>
      </c>
      <c r="E207" s="7">
        <v>33859.220383116059</v>
      </c>
      <c r="F207" s="7">
        <v>41480.256267673292</v>
      </c>
      <c r="G207" s="7">
        <v>140091.64559019328</v>
      </c>
      <c r="H207" s="7">
        <v>73885.959116334532</v>
      </c>
      <c r="I207" s="7">
        <v>1150390.746553902</v>
      </c>
      <c r="J207" s="7">
        <v>5042.3784927465222</v>
      </c>
      <c r="K207" s="7">
        <v>2121.7436748570499</v>
      </c>
      <c r="L207" s="7">
        <v>4606.4341877690185</v>
      </c>
      <c r="M207" s="7">
        <v>2375991.4097582842</v>
      </c>
      <c r="N207" s="7">
        <v>105494.23490896802</v>
      </c>
      <c r="O207" s="7">
        <v>14020.1287917891</v>
      </c>
      <c r="P207" s="7">
        <v>616227.58318084723</v>
      </c>
      <c r="Q207" s="7">
        <v>5971744.6641180692</v>
      </c>
      <c r="R207" s="67">
        <f t="shared" si="3"/>
        <v>108039.13713252326</v>
      </c>
      <c r="S207"/>
      <c r="T207"/>
    </row>
    <row r="208" spans="1:20" x14ac:dyDescent="0.25">
      <c r="A208" s="7" t="s">
        <v>199</v>
      </c>
      <c r="C208" s="7">
        <v>5992.8962495300002</v>
      </c>
      <c r="D208" s="7">
        <v>10181.383286103704</v>
      </c>
      <c r="E208" s="7">
        <v>1333.6450272950501</v>
      </c>
      <c r="F208" s="7">
        <v>3710.1199741814999</v>
      </c>
      <c r="G208" s="7">
        <v>9043.5949769387935</v>
      </c>
      <c r="H208" s="7">
        <v>3929.8611349660559</v>
      </c>
      <c r="I208" s="7">
        <v>25992.534666969834</v>
      </c>
      <c r="M208" s="7">
        <v>219920.03514598118</v>
      </c>
      <c r="N208" s="7">
        <v>7553.4261798801499</v>
      </c>
      <c r="O208" s="7">
        <v>8863.3839187193298</v>
      </c>
      <c r="P208" s="7">
        <v>15321.577560128861</v>
      </c>
      <c r="Q208" s="7">
        <v>311842.45812069444</v>
      </c>
      <c r="R208" s="67">
        <f t="shared" si="3"/>
        <v>5992.8962495300002</v>
      </c>
      <c r="S208"/>
      <c r="T208"/>
    </row>
    <row r="209" spans="1:20" x14ac:dyDescent="0.25">
      <c r="A209" s="7" t="s">
        <v>202</v>
      </c>
      <c r="B209" s="7">
        <v>8385.0613627959174</v>
      </c>
      <c r="C209" s="7">
        <v>17366.6507537281</v>
      </c>
      <c r="D209" s="7">
        <v>210493.82737563897</v>
      </c>
      <c r="E209" s="7">
        <v>16318.290698706636</v>
      </c>
      <c r="F209" s="7">
        <v>54712.190907233482</v>
      </c>
      <c r="G209" s="7">
        <v>26895.106016757185</v>
      </c>
      <c r="H209" s="7">
        <v>16895.494156990149</v>
      </c>
      <c r="I209" s="7">
        <v>425903.45417605207</v>
      </c>
      <c r="J209" s="7">
        <v>4695.7925574554565</v>
      </c>
      <c r="M209" s="7">
        <v>1230497.0541352809</v>
      </c>
      <c r="N209" s="7">
        <v>29543.13513705193</v>
      </c>
      <c r="O209" s="7">
        <v>30801.931025313705</v>
      </c>
      <c r="P209" s="7">
        <v>71489.174932889626</v>
      </c>
      <c r="Q209" s="7">
        <v>2143997.1632358939</v>
      </c>
      <c r="R209" s="67">
        <f t="shared" si="3"/>
        <v>17366.6507537281</v>
      </c>
      <c r="S209"/>
      <c r="T209"/>
    </row>
    <row r="210" spans="1:20" x14ac:dyDescent="0.25">
      <c r="A210" s="7" t="s">
        <v>203</v>
      </c>
      <c r="B210" s="7">
        <v>1426.477162487025</v>
      </c>
      <c r="C210" s="7">
        <v>5615.5657449299697</v>
      </c>
      <c r="D210" s="7">
        <v>2036.6815640923269</v>
      </c>
      <c r="E210" s="7">
        <v>338.25298263642503</v>
      </c>
      <c r="F210" s="7">
        <v>6268.8234046514899</v>
      </c>
      <c r="G210" s="7">
        <v>11315.12252655271</v>
      </c>
      <c r="H210" s="7">
        <v>1413.8250762948701</v>
      </c>
      <c r="I210" s="7">
        <v>4012.3034464306584</v>
      </c>
      <c r="J210" s="7">
        <v>153.26566538017701</v>
      </c>
      <c r="M210" s="7">
        <v>187576.82506846631</v>
      </c>
      <c r="N210" s="7">
        <v>10301.52296872298</v>
      </c>
      <c r="P210" s="7">
        <v>10670.314487277488</v>
      </c>
      <c r="Q210" s="7">
        <v>241128.98009792244</v>
      </c>
      <c r="R210" s="67">
        <f t="shared" si="3"/>
        <v>5615.5657449299697</v>
      </c>
      <c r="S210"/>
      <c r="T210"/>
    </row>
    <row r="211" spans="1:20" x14ac:dyDescent="0.25">
      <c r="A211" s="7" t="s">
        <v>204</v>
      </c>
      <c r="B211" s="7">
        <v>1341.762725480452</v>
      </c>
      <c r="C211" s="7">
        <v>35434.410157634062</v>
      </c>
      <c r="D211" s="7">
        <v>298774.01848124986</v>
      </c>
      <c r="E211" s="7">
        <v>8961.0667916256716</v>
      </c>
      <c r="F211" s="7">
        <v>7091.0822101602098</v>
      </c>
      <c r="G211" s="7">
        <v>4869.671692192881</v>
      </c>
      <c r="H211" s="7">
        <v>7574.6363707571536</v>
      </c>
      <c r="I211" s="7">
        <v>235449.18076089647</v>
      </c>
      <c r="J211" s="7">
        <v>4116.6132140786658</v>
      </c>
      <c r="L211" s="7">
        <v>1205.251760205291</v>
      </c>
      <c r="M211" s="7">
        <v>1018882.6045151838</v>
      </c>
      <c r="N211" s="7">
        <v>30062.949844888768</v>
      </c>
      <c r="O211" s="7">
        <v>13585.651963926146</v>
      </c>
      <c r="P211" s="7">
        <v>68789.401764879323</v>
      </c>
      <c r="Q211" s="7">
        <v>1736138.3022531588</v>
      </c>
      <c r="R211" s="67">
        <f t="shared" si="3"/>
        <v>35434.410157634062</v>
      </c>
      <c r="S211"/>
      <c r="T211"/>
    </row>
    <row r="212" spans="1:20" x14ac:dyDescent="0.25">
      <c r="A212" s="7" t="s">
        <v>205</v>
      </c>
      <c r="B212" s="7">
        <v>3885.7601437346939</v>
      </c>
      <c r="C212" s="7">
        <v>10957.191269332558</v>
      </c>
      <c r="D212" s="7">
        <v>90966.072138323405</v>
      </c>
      <c r="E212" s="7">
        <v>7680.4867964075447</v>
      </c>
      <c r="F212" s="7">
        <v>44033.518047889782</v>
      </c>
      <c r="G212" s="7">
        <v>8559.7334713700984</v>
      </c>
      <c r="H212" s="7">
        <v>2345.0199036842891</v>
      </c>
      <c r="I212" s="7">
        <v>345002.22674359631</v>
      </c>
      <c r="J212" s="7">
        <v>7191.6015625494374</v>
      </c>
      <c r="M212" s="7">
        <v>907298.57963189937</v>
      </c>
      <c r="N212" s="7">
        <v>13888.3315414384</v>
      </c>
      <c r="O212" s="7">
        <v>30380.798022617622</v>
      </c>
      <c r="P212" s="7">
        <v>23669.424423167609</v>
      </c>
      <c r="Q212" s="7">
        <v>1495858.7436960111</v>
      </c>
      <c r="R212" s="67">
        <f t="shared" si="3"/>
        <v>10957.191269332558</v>
      </c>
      <c r="S212"/>
      <c r="T212"/>
    </row>
    <row r="213" spans="1:20" x14ac:dyDescent="0.25">
      <c r="A213" s="7" t="s">
        <v>200</v>
      </c>
      <c r="B213" s="7">
        <v>3403.728500049097</v>
      </c>
      <c r="C213" s="7">
        <v>50519.314943605961</v>
      </c>
      <c r="D213" s="7">
        <v>273899.28076065145</v>
      </c>
      <c r="E213" s="7">
        <v>12136.531165198034</v>
      </c>
      <c r="F213" s="7">
        <v>331694.22674327693</v>
      </c>
      <c r="G213" s="7">
        <v>12330.096168789196</v>
      </c>
      <c r="H213" s="7">
        <v>4924.3894542478001</v>
      </c>
      <c r="I213" s="7">
        <v>302381.00944146089</v>
      </c>
      <c r="J213" s="7">
        <v>1499.7539327062441</v>
      </c>
      <c r="K213" s="7">
        <v>732.79183352850805</v>
      </c>
      <c r="L213" s="7">
        <v>3960.4319990769577</v>
      </c>
      <c r="M213" s="7">
        <v>765635.29970365996</v>
      </c>
      <c r="N213" s="7">
        <v>25244.868583625012</v>
      </c>
      <c r="O213" s="7">
        <v>53975.81034465519</v>
      </c>
      <c r="P213" s="7">
        <v>105187.31702236037</v>
      </c>
      <c r="Q213" s="7">
        <v>1947524.8505968917</v>
      </c>
      <c r="R213" s="67">
        <f t="shared" si="3"/>
        <v>51252.106777134468</v>
      </c>
      <c r="S213"/>
      <c r="T213"/>
    </row>
    <row r="214" spans="1:20" x14ac:dyDescent="0.25">
      <c r="A214" s="7" t="s">
        <v>272</v>
      </c>
      <c r="B214" s="7">
        <v>1247.3093606525099</v>
      </c>
      <c r="C214" s="7">
        <v>10864.743470912799</v>
      </c>
      <c r="D214" s="7">
        <v>83830.566758402376</v>
      </c>
      <c r="E214" s="7">
        <v>11117.071267104811</v>
      </c>
      <c r="F214" s="7">
        <v>37713.054997939471</v>
      </c>
      <c r="G214" s="7">
        <v>11040.452918085655</v>
      </c>
      <c r="H214" s="7">
        <v>2209.921553306865</v>
      </c>
      <c r="I214" s="7">
        <v>77496.925277599512</v>
      </c>
      <c r="J214" s="7">
        <v>1790.948058712487</v>
      </c>
      <c r="K214" s="7">
        <v>1616.3358525655501</v>
      </c>
      <c r="M214" s="7">
        <v>990221.49732100044</v>
      </c>
      <c r="N214" s="7">
        <v>29026.98020822605</v>
      </c>
      <c r="O214" s="7">
        <v>11140.01043793841</v>
      </c>
      <c r="P214" s="7">
        <v>34718.898391958923</v>
      </c>
      <c r="Q214" s="7">
        <v>1304034.7158744058</v>
      </c>
      <c r="R214" s="67">
        <f t="shared" si="3"/>
        <v>12481.079323478349</v>
      </c>
      <c r="S214"/>
      <c r="T214"/>
    </row>
    <row r="215" spans="1:20" x14ac:dyDescent="0.25">
      <c r="A215" s="7" t="s">
        <v>261</v>
      </c>
      <c r="B215" s="7">
        <v>16043654.86853653</v>
      </c>
      <c r="C215" s="7">
        <v>38334035.807300426</v>
      </c>
      <c r="D215" s="7">
        <v>129347652.68326385</v>
      </c>
      <c r="E215" s="7">
        <v>4642817.8937892877</v>
      </c>
      <c r="F215" s="7">
        <v>19569670.84978975</v>
      </c>
      <c r="G215" s="7">
        <v>23939421.722510017</v>
      </c>
      <c r="H215" s="7">
        <v>5474906.0552866599</v>
      </c>
      <c r="I215" s="7">
        <v>174468772.16772681</v>
      </c>
      <c r="J215" s="7">
        <v>1761419.812831131</v>
      </c>
      <c r="K215" s="7">
        <v>565672.49744706752</v>
      </c>
      <c r="L215" s="7">
        <v>926613.21869197639</v>
      </c>
      <c r="M215" s="7">
        <v>246778582.64276585</v>
      </c>
      <c r="N215" s="7">
        <v>13074098.364079043</v>
      </c>
      <c r="O215" s="7">
        <v>7596431.0360806603</v>
      </c>
      <c r="P215" s="7">
        <v>55960027.123133294</v>
      </c>
      <c r="Q215" s="7">
        <v>738483776.74323285</v>
      </c>
      <c r="R215" s="67">
        <f t="shared" si="3"/>
        <v>38899708.304747492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5"/>
  <sheetViews>
    <sheetView workbookViewId="0">
      <selection activeCell="R2" sqref="R2:R3"/>
    </sheetView>
  </sheetViews>
  <sheetFormatPr defaultColWidth="8.7109375" defaultRowHeight="15" x14ac:dyDescent="0.25"/>
  <cols>
    <col min="1" max="1" width="25.7109375" style="7" bestFit="1" customWidth="1"/>
    <col min="2" max="16384" width="8.7109375" style="7"/>
  </cols>
  <sheetData>
    <row r="1" spans="1:20" x14ac:dyDescent="0.25">
      <c r="A1" s="7" t="s">
        <v>258</v>
      </c>
      <c r="B1" s="7" t="s">
        <v>259</v>
      </c>
    </row>
    <row r="2" spans="1:20" x14ac:dyDescent="0.25">
      <c r="A2" s="7" t="s">
        <v>260</v>
      </c>
      <c r="B2" s="7" t="s">
        <v>0</v>
      </c>
      <c r="C2" s="7" t="s">
        <v>1</v>
      </c>
      <c r="D2" s="7" t="s">
        <v>2</v>
      </c>
      <c r="E2" s="7" t="s">
        <v>3</v>
      </c>
      <c r="F2" s="7" t="s">
        <v>4</v>
      </c>
      <c r="G2" s="7" t="s">
        <v>5</v>
      </c>
      <c r="H2" s="7" t="s">
        <v>6</v>
      </c>
      <c r="I2" s="7" t="s">
        <v>230</v>
      </c>
      <c r="J2" s="7" t="s">
        <v>7</v>
      </c>
      <c r="K2" s="7" t="s">
        <v>8</v>
      </c>
      <c r="L2" s="7" t="s">
        <v>10</v>
      </c>
      <c r="M2" s="7" t="s">
        <v>229</v>
      </c>
      <c r="N2" s="7" t="s">
        <v>11</v>
      </c>
      <c r="O2" s="7" t="s">
        <v>12</v>
      </c>
      <c r="P2" s="7" t="s">
        <v>13</v>
      </c>
      <c r="Q2" s="7" t="s">
        <v>256</v>
      </c>
      <c r="R2" s="66" t="s">
        <v>471</v>
      </c>
    </row>
    <row r="3" spans="1:20" x14ac:dyDescent="0.25">
      <c r="A3" s="7" t="s">
        <v>15</v>
      </c>
      <c r="B3" s="7">
        <v>11103.300000000003</v>
      </c>
      <c r="C3" s="7">
        <v>2946.2</v>
      </c>
      <c r="D3" s="7">
        <v>41537.300000000003</v>
      </c>
      <c r="E3" s="7">
        <v>6434.9999999999991</v>
      </c>
      <c r="F3" s="7">
        <v>6170.3</v>
      </c>
      <c r="G3" s="7">
        <v>8142.7000000000007</v>
      </c>
      <c r="H3" s="7">
        <v>7533.8</v>
      </c>
      <c r="I3" s="7">
        <v>129291.79999999997</v>
      </c>
      <c r="J3" s="7">
        <v>3122.7000000000003</v>
      </c>
      <c r="K3" s="7">
        <v>80.3</v>
      </c>
      <c r="L3" s="7">
        <v>6123.3</v>
      </c>
      <c r="M3" s="7">
        <v>542741.90000000084</v>
      </c>
      <c r="N3" s="7">
        <v>37524.6</v>
      </c>
      <c r="O3" s="7">
        <v>12609.6</v>
      </c>
      <c r="P3" s="7">
        <v>35027.100000000013</v>
      </c>
      <c r="Q3" s="7">
        <v>850389.90000000072</v>
      </c>
      <c r="R3" s="67">
        <f>+K3+C3</f>
        <v>3026.5</v>
      </c>
      <c r="S3"/>
      <c r="T3"/>
    </row>
    <row r="4" spans="1:20" x14ac:dyDescent="0.25">
      <c r="A4" t="s">
        <v>231</v>
      </c>
      <c r="B4" s="7">
        <v>1572.2</v>
      </c>
      <c r="C4" s="7">
        <v>8232.7999999999993</v>
      </c>
      <c r="D4" s="7">
        <v>4249.5</v>
      </c>
      <c r="E4" s="7">
        <v>8249.2000000000007</v>
      </c>
      <c r="F4" s="7">
        <v>22979.30000000001</v>
      </c>
      <c r="G4" s="7">
        <v>676.5</v>
      </c>
      <c r="H4" s="7">
        <v>681.7</v>
      </c>
      <c r="I4" s="7">
        <v>75137.999999999942</v>
      </c>
      <c r="M4" s="7">
        <v>53825.400000000038</v>
      </c>
      <c r="N4" s="7">
        <v>3531.7</v>
      </c>
      <c r="O4" s="7">
        <v>3424.5</v>
      </c>
      <c r="P4" s="7">
        <v>4527.3</v>
      </c>
      <c r="Q4" s="7">
        <v>187088.09999999998</v>
      </c>
      <c r="R4" s="67">
        <f t="shared" ref="R4:R67" si="0">+K4+C4</f>
        <v>8232.7999999999993</v>
      </c>
      <c r="S4"/>
      <c r="T4"/>
    </row>
    <row r="5" spans="1:20" x14ac:dyDescent="0.25">
      <c r="A5" s="7" t="s">
        <v>16</v>
      </c>
      <c r="C5" s="7">
        <v>260.5</v>
      </c>
      <c r="D5" s="7">
        <v>1532.1000000000001</v>
      </c>
      <c r="E5" s="7">
        <v>2404.4</v>
      </c>
      <c r="F5" s="7">
        <v>184</v>
      </c>
      <c r="G5" s="7">
        <v>357.6</v>
      </c>
      <c r="H5" s="7">
        <v>1147.5999999999999</v>
      </c>
      <c r="I5" s="7">
        <v>13339.100000000002</v>
      </c>
      <c r="J5" s="7">
        <v>270.8</v>
      </c>
      <c r="M5" s="7">
        <v>112852.79999999989</v>
      </c>
      <c r="N5" s="7">
        <v>4934.2</v>
      </c>
      <c r="O5" s="7">
        <v>1776</v>
      </c>
      <c r="P5" s="7">
        <v>2044.8</v>
      </c>
      <c r="Q5" s="7">
        <v>141103.89999999988</v>
      </c>
      <c r="R5" s="67">
        <f t="shared" si="0"/>
        <v>260.5</v>
      </c>
      <c r="S5"/>
      <c r="T5"/>
    </row>
    <row r="6" spans="1:20" x14ac:dyDescent="0.25">
      <c r="A6" s="7" t="s">
        <v>17</v>
      </c>
      <c r="B6" s="7">
        <v>2903.8</v>
      </c>
      <c r="C6" s="7">
        <v>787.2</v>
      </c>
      <c r="D6" s="7">
        <v>5580.7</v>
      </c>
      <c r="E6" s="7">
        <v>5057.5</v>
      </c>
      <c r="F6" s="7">
        <v>559.6</v>
      </c>
      <c r="G6" s="7">
        <v>855.59999999999991</v>
      </c>
      <c r="H6" s="7">
        <v>4408.1000000000004</v>
      </c>
      <c r="I6" s="7">
        <v>20046.500000000011</v>
      </c>
      <c r="J6" s="7">
        <v>24</v>
      </c>
      <c r="L6" s="7">
        <v>77.3</v>
      </c>
      <c r="M6" s="7">
        <v>261738.00000000003</v>
      </c>
      <c r="N6" s="7">
        <v>4712.7000000000007</v>
      </c>
      <c r="O6" s="7">
        <v>2833.4</v>
      </c>
      <c r="P6" s="7">
        <v>11523.699999999997</v>
      </c>
      <c r="Q6" s="7">
        <v>321108.10000000009</v>
      </c>
      <c r="R6" s="67">
        <f t="shared" si="0"/>
        <v>787.2</v>
      </c>
      <c r="S6"/>
      <c r="T6"/>
    </row>
    <row r="7" spans="1:20" x14ac:dyDescent="0.25">
      <c r="A7" s="7" t="s">
        <v>18</v>
      </c>
      <c r="B7" s="7">
        <v>139.9</v>
      </c>
      <c r="C7" s="7">
        <v>113.7</v>
      </c>
      <c r="D7" s="7">
        <v>2189.5000000000005</v>
      </c>
      <c r="E7" s="7">
        <v>1291.3</v>
      </c>
      <c r="F7" s="7">
        <v>1479.9</v>
      </c>
      <c r="G7" s="7">
        <v>231</v>
      </c>
      <c r="H7" s="7">
        <v>345</v>
      </c>
      <c r="I7" s="7">
        <v>12352.999999999993</v>
      </c>
      <c r="M7" s="7">
        <v>77653.499999999956</v>
      </c>
      <c r="N7" s="7">
        <v>2096.6000000000004</v>
      </c>
      <c r="O7" s="7">
        <v>1602.2</v>
      </c>
      <c r="P7" s="7">
        <v>2507.8000000000002</v>
      </c>
      <c r="Q7" s="7">
        <v>102003.39999999997</v>
      </c>
      <c r="R7" s="67">
        <f t="shared" si="0"/>
        <v>113.7</v>
      </c>
      <c r="S7"/>
      <c r="T7"/>
    </row>
    <row r="8" spans="1:20" x14ac:dyDescent="0.25">
      <c r="A8" s="7" t="s">
        <v>19</v>
      </c>
      <c r="C8" s="7">
        <v>115.30000000000001</v>
      </c>
      <c r="D8" s="7">
        <v>325.39999999999998</v>
      </c>
      <c r="E8" s="7">
        <v>330.3</v>
      </c>
      <c r="F8" s="7">
        <v>391.5</v>
      </c>
      <c r="G8" s="7">
        <v>811.9</v>
      </c>
      <c r="H8" s="7">
        <v>614.1</v>
      </c>
      <c r="I8" s="7">
        <v>3315.3999999999992</v>
      </c>
      <c r="J8" s="7">
        <v>238.3</v>
      </c>
      <c r="M8" s="7">
        <v>45816.1</v>
      </c>
      <c r="N8" s="7">
        <v>3814.5</v>
      </c>
      <c r="O8" s="7">
        <v>103</v>
      </c>
      <c r="P8" s="7">
        <v>1363</v>
      </c>
      <c r="Q8" s="7">
        <v>57238.799999999996</v>
      </c>
      <c r="R8" s="67">
        <f t="shared" si="0"/>
        <v>115.30000000000001</v>
      </c>
      <c r="S8"/>
      <c r="T8"/>
    </row>
    <row r="9" spans="1:20" x14ac:dyDescent="0.25">
      <c r="A9" s="7" t="s">
        <v>20</v>
      </c>
      <c r="B9" s="7">
        <v>4938.800000000002</v>
      </c>
      <c r="C9" s="7">
        <v>4388.8999999999996</v>
      </c>
      <c r="D9" s="7">
        <v>16669.3</v>
      </c>
      <c r="E9" s="7">
        <v>7819.4000000000005</v>
      </c>
      <c r="F9" s="7">
        <v>61126.399999999994</v>
      </c>
      <c r="G9" s="7">
        <v>2068</v>
      </c>
      <c r="H9" s="7">
        <v>5245.8</v>
      </c>
      <c r="I9" s="7">
        <v>99059.700000000157</v>
      </c>
      <c r="J9" s="7">
        <v>2063.6</v>
      </c>
      <c r="L9" s="7">
        <v>543.4</v>
      </c>
      <c r="M9" s="7">
        <v>260055.10000000044</v>
      </c>
      <c r="N9" s="7">
        <v>13987.4</v>
      </c>
      <c r="O9" s="7">
        <v>13153.3</v>
      </c>
      <c r="P9" s="7">
        <v>14083.500000000004</v>
      </c>
      <c r="Q9" s="7">
        <v>505202.60000000062</v>
      </c>
      <c r="R9" s="67">
        <f t="shared" si="0"/>
        <v>4388.8999999999996</v>
      </c>
      <c r="S9"/>
      <c r="T9"/>
    </row>
    <row r="10" spans="1:20" x14ac:dyDescent="0.25">
      <c r="A10" s="7" t="s">
        <v>21</v>
      </c>
      <c r="B10" s="7">
        <v>46</v>
      </c>
      <c r="C10" s="7">
        <v>126.3</v>
      </c>
      <c r="D10" s="7">
        <v>287.60000000000002</v>
      </c>
      <c r="E10" s="7">
        <v>544.09999999999991</v>
      </c>
      <c r="F10" s="7">
        <v>778.90000000000009</v>
      </c>
      <c r="G10" s="7">
        <v>162.5</v>
      </c>
      <c r="H10" s="7">
        <v>1712.5</v>
      </c>
      <c r="I10" s="7">
        <v>8265.8000000000011</v>
      </c>
      <c r="J10" s="7">
        <v>217.7</v>
      </c>
      <c r="M10" s="7">
        <v>62663.90000000006</v>
      </c>
      <c r="N10" s="7">
        <v>1190.3</v>
      </c>
      <c r="O10" s="7">
        <v>1943.2</v>
      </c>
      <c r="P10" s="7">
        <v>629.90000000000009</v>
      </c>
      <c r="Q10" s="7">
        <v>78568.700000000055</v>
      </c>
      <c r="R10" s="67">
        <f t="shared" si="0"/>
        <v>126.3</v>
      </c>
      <c r="S10"/>
      <c r="T10"/>
    </row>
    <row r="11" spans="1:20" x14ac:dyDescent="0.25">
      <c r="A11" s="7" t="s">
        <v>22</v>
      </c>
      <c r="B11" s="7">
        <v>4076.4</v>
      </c>
      <c r="C11" s="7">
        <v>1079.7</v>
      </c>
      <c r="D11" s="7">
        <v>3739.2</v>
      </c>
      <c r="E11" s="7">
        <v>7202.4999999999991</v>
      </c>
      <c r="F11" s="7">
        <v>31133.399999999991</v>
      </c>
      <c r="G11" s="7">
        <v>1198.2</v>
      </c>
      <c r="H11" s="7">
        <v>2233.4</v>
      </c>
      <c r="I11" s="7">
        <v>65805.100000000049</v>
      </c>
      <c r="J11" s="7">
        <v>1221.3999999999999</v>
      </c>
      <c r="K11" s="7">
        <v>64.099999999999994</v>
      </c>
      <c r="L11" s="7">
        <v>451.4</v>
      </c>
      <c r="M11" s="7">
        <v>190658.20000000016</v>
      </c>
      <c r="N11" s="7">
        <v>6362.3</v>
      </c>
      <c r="O11" s="7">
        <v>5174.7999999999993</v>
      </c>
      <c r="P11" s="7">
        <v>4555.3</v>
      </c>
      <c r="Q11" s="7">
        <v>324955.40000000014</v>
      </c>
      <c r="R11" s="67">
        <f t="shared" si="0"/>
        <v>1143.8</v>
      </c>
      <c r="S11"/>
      <c r="T11"/>
    </row>
    <row r="12" spans="1:20" x14ac:dyDescent="0.25">
      <c r="A12" s="7" t="s">
        <v>23</v>
      </c>
      <c r="C12" s="7">
        <v>925</v>
      </c>
      <c r="D12" s="7">
        <v>1885</v>
      </c>
      <c r="E12" s="7">
        <v>1006.4</v>
      </c>
      <c r="G12" s="7">
        <v>348.20000000000005</v>
      </c>
      <c r="H12" s="7">
        <v>266.2</v>
      </c>
      <c r="I12" s="7">
        <v>43085.000000000022</v>
      </c>
      <c r="M12" s="7">
        <v>99661.599999999977</v>
      </c>
      <c r="N12" s="7">
        <v>4467.6000000000004</v>
      </c>
      <c r="O12" s="7">
        <v>1163</v>
      </c>
      <c r="P12" s="7">
        <v>1890.6</v>
      </c>
      <c r="Q12" s="7">
        <v>154698.6</v>
      </c>
      <c r="R12" s="67">
        <f t="shared" si="0"/>
        <v>925</v>
      </c>
      <c r="S12"/>
      <c r="T12"/>
    </row>
    <row r="13" spans="1:20" x14ac:dyDescent="0.25">
      <c r="A13" s="7" t="s">
        <v>24</v>
      </c>
      <c r="B13" s="7">
        <v>312.10000000000002</v>
      </c>
      <c r="C13" s="7">
        <v>390.2</v>
      </c>
      <c r="D13" s="7">
        <v>6251.6000000000013</v>
      </c>
      <c r="E13" s="7">
        <v>16304.699999999999</v>
      </c>
      <c r="F13" s="7">
        <v>14223.300000000003</v>
      </c>
      <c r="G13" s="7">
        <v>2367.6</v>
      </c>
      <c r="H13" s="7">
        <v>2864.2</v>
      </c>
      <c r="I13" s="7">
        <v>58920.999999999985</v>
      </c>
      <c r="J13" s="7">
        <v>2590.5999999999995</v>
      </c>
      <c r="L13" s="7">
        <v>40.299999999999997</v>
      </c>
      <c r="M13" s="7">
        <v>120932.99999999988</v>
      </c>
      <c r="N13" s="7">
        <v>4038.5000000000005</v>
      </c>
      <c r="O13" s="7">
        <v>1032</v>
      </c>
      <c r="P13" s="7">
        <v>5495.8000000000011</v>
      </c>
      <c r="Q13" s="7">
        <v>235764.89999999985</v>
      </c>
      <c r="R13" s="67">
        <f t="shared" si="0"/>
        <v>390.2</v>
      </c>
      <c r="S13"/>
      <c r="T13"/>
    </row>
    <row r="14" spans="1:20" x14ac:dyDescent="0.25">
      <c r="A14" s="7" t="s">
        <v>25</v>
      </c>
      <c r="C14" s="7">
        <v>63.8</v>
      </c>
      <c r="D14" s="7">
        <v>5950.6999999999989</v>
      </c>
      <c r="E14" s="7">
        <v>3358.8</v>
      </c>
      <c r="F14" s="7">
        <v>1224.4000000000001</v>
      </c>
      <c r="G14" s="7">
        <v>212.8</v>
      </c>
      <c r="H14" s="7">
        <v>3923.2</v>
      </c>
      <c r="I14" s="7">
        <v>13429.700000000004</v>
      </c>
      <c r="J14" s="7">
        <v>1612.6</v>
      </c>
      <c r="M14" s="7">
        <v>187114.60000000006</v>
      </c>
      <c r="N14" s="7">
        <v>7976.7</v>
      </c>
      <c r="O14" s="7">
        <v>1192.8</v>
      </c>
      <c r="P14" s="7">
        <v>4210</v>
      </c>
      <c r="Q14" s="7">
        <v>230270.10000000006</v>
      </c>
      <c r="R14" s="67">
        <f t="shared" si="0"/>
        <v>63.8</v>
      </c>
      <c r="S14"/>
      <c r="T14"/>
    </row>
    <row r="15" spans="1:20" x14ac:dyDescent="0.25">
      <c r="A15" s="7" t="s">
        <v>26</v>
      </c>
      <c r="B15" s="7">
        <v>2284.1999999999998</v>
      </c>
      <c r="C15" s="7">
        <v>540.5</v>
      </c>
      <c r="D15" s="7">
        <v>2577.9000000000005</v>
      </c>
      <c r="E15" s="7">
        <v>3334.1</v>
      </c>
      <c r="F15" s="7">
        <v>11915.100000000004</v>
      </c>
      <c r="G15" s="7">
        <v>1496.7</v>
      </c>
      <c r="H15" s="7">
        <v>6390.9</v>
      </c>
      <c r="I15" s="7">
        <v>44772.199999999975</v>
      </c>
      <c r="J15" s="7">
        <v>1189.6000000000001</v>
      </c>
      <c r="M15" s="7">
        <v>188681.29999999973</v>
      </c>
      <c r="N15" s="7">
        <v>4732.4000000000005</v>
      </c>
      <c r="O15" s="7">
        <v>1183.3</v>
      </c>
      <c r="P15" s="7">
        <v>5495.0999999999995</v>
      </c>
      <c r="Q15" s="7">
        <v>274593.2999999997</v>
      </c>
      <c r="R15" s="67">
        <f t="shared" si="0"/>
        <v>540.5</v>
      </c>
      <c r="S15"/>
      <c r="T15"/>
    </row>
    <row r="16" spans="1:20" x14ac:dyDescent="0.25">
      <c r="A16" s="7" t="s">
        <v>262</v>
      </c>
      <c r="B16" s="7">
        <v>12426.599999999999</v>
      </c>
      <c r="C16" s="7">
        <v>10589.5</v>
      </c>
      <c r="D16" s="7">
        <v>36201.599999999999</v>
      </c>
      <c r="E16" s="7">
        <v>17620.399999999991</v>
      </c>
      <c r="F16" s="7">
        <v>62936.500000000044</v>
      </c>
      <c r="G16" s="7">
        <v>24914.899999999998</v>
      </c>
      <c r="H16" s="7">
        <v>7763.6999999999989</v>
      </c>
      <c r="I16" s="7">
        <v>121733.10000000021</v>
      </c>
      <c r="J16" s="7">
        <v>10728.199999999997</v>
      </c>
      <c r="K16" s="7">
        <v>1948</v>
      </c>
      <c r="L16" s="7">
        <v>416.4</v>
      </c>
      <c r="M16" s="7">
        <v>761083.59999999672</v>
      </c>
      <c r="N16" s="7">
        <v>36234.500000000007</v>
      </c>
      <c r="O16" s="7">
        <v>17302.8</v>
      </c>
      <c r="P16" s="7">
        <v>79936.300000000032</v>
      </c>
      <c r="Q16" s="7">
        <v>1201836.0999999971</v>
      </c>
      <c r="R16" s="67">
        <f t="shared" si="0"/>
        <v>12537.5</v>
      </c>
      <c r="S16"/>
      <c r="T16"/>
    </row>
    <row r="17" spans="1:20" x14ac:dyDescent="0.25">
      <c r="A17" s="7" t="s">
        <v>27</v>
      </c>
      <c r="B17" s="7">
        <v>5344.7000000000035</v>
      </c>
      <c r="C17" s="7">
        <v>2882.2000000000003</v>
      </c>
      <c r="D17" s="7">
        <v>6471.9999999999982</v>
      </c>
      <c r="E17" s="7">
        <v>5343.1000000000013</v>
      </c>
      <c r="F17" s="7">
        <v>1582.8999999999999</v>
      </c>
      <c r="G17" s="7">
        <v>1374</v>
      </c>
      <c r="H17" s="7">
        <v>2938.5</v>
      </c>
      <c r="I17" s="7">
        <v>68131.699999999837</v>
      </c>
      <c r="J17" s="7">
        <v>487.1</v>
      </c>
      <c r="K17" s="7">
        <v>153</v>
      </c>
      <c r="L17" s="7">
        <v>126.1</v>
      </c>
      <c r="M17" s="7">
        <v>361023.79999999929</v>
      </c>
      <c r="N17" s="7">
        <v>10433.599999999999</v>
      </c>
      <c r="O17" s="7">
        <v>1263.5999999999999</v>
      </c>
      <c r="P17" s="7">
        <v>8756.3999999999978</v>
      </c>
      <c r="Q17" s="7">
        <v>476312.69999999914</v>
      </c>
      <c r="R17" s="67">
        <f t="shared" si="0"/>
        <v>3035.2000000000003</v>
      </c>
      <c r="S17"/>
      <c r="T17"/>
    </row>
    <row r="18" spans="1:20" x14ac:dyDescent="0.25">
      <c r="A18" s="7" t="s">
        <v>29</v>
      </c>
      <c r="C18" s="7">
        <v>270.29999999999995</v>
      </c>
      <c r="D18" s="7">
        <v>752.80000000000007</v>
      </c>
      <c r="E18" s="7">
        <v>1548.7000000000003</v>
      </c>
      <c r="F18" s="7">
        <v>754.3</v>
      </c>
      <c r="G18" s="7">
        <v>279.7</v>
      </c>
      <c r="H18" s="7">
        <v>1534.5</v>
      </c>
      <c r="I18" s="7">
        <v>6108.1</v>
      </c>
      <c r="M18" s="7">
        <v>62571.999999999942</v>
      </c>
      <c r="N18" s="7">
        <v>2347.1999999999998</v>
      </c>
      <c r="O18" s="7">
        <v>434.70000000000005</v>
      </c>
      <c r="P18" s="7">
        <v>723.5</v>
      </c>
      <c r="Q18" s="7">
        <v>77325.79999999993</v>
      </c>
      <c r="R18" s="67">
        <f t="shared" si="0"/>
        <v>270.29999999999995</v>
      </c>
      <c r="S18"/>
      <c r="T18"/>
    </row>
    <row r="19" spans="1:20" x14ac:dyDescent="0.25">
      <c r="A19" s="7" t="s">
        <v>30</v>
      </c>
      <c r="B19" s="7">
        <v>15233.200000000003</v>
      </c>
      <c r="C19" s="7">
        <v>43520.400000000016</v>
      </c>
      <c r="D19" s="7">
        <v>244644.49999999994</v>
      </c>
      <c r="E19" s="7">
        <v>25604.999999999989</v>
      </c>
      <c r="F19" s="7">
        <v>13267.700000000006</v>
      </c>
      <c r="G19" s="7">
        <v>40947.000000000007</v>
      </c>
      <c r="H19" s="7">
        <v>14222.699999999999</v>
      </c>
      <c r="I19" s="7">
        <v>731212.60000000219</v>
      </c>
      <c r="J19" s="7">
        <v>15125.200000000004</v>
      </c>
      <c r="K19" s="7">
        <v>2155.6</v>
      </c>
      <c r="L19" s="7">
        <v>3682.7999999999988</v>
      </c>
      <c r="M19" s="7">
        <v>696821.99999999919</v>
      </c>
      <c r="N19" s="7">
        <v>88108.099999999977</v>
      </c>
      <c r="O19" s="7">
        <v>42062.599999999991</v>
      </c>
      <c r="P19" s="7">
        <v>278566.19999999995</v>
      </c>
      <c r="Q19" s="7">
        <v>2255175.6000000015</v>
      </c>
      <c r="R19" s="67">
        <f t="shared" si="0"/>
        <v>45676.000000000015</v>
      </c>
      <c r="S19"/>
      <c r="T19"/>
    </row>
    <row r="20" spans="1:20" x14ac:dyDescent="0.25">
      <c r="A20" s="7" t="s">
        <v>31</v>
      </c>
      <c r="B20" s="7">
        <v>6922</v>
      </c>
      <c r="C20" s="7">
        <v>77.8</v>
      </c>
      <c r="D20" s="7">
        <v>14604.900000000001</v>
      </c>
      <c r="E20" s="7">
        <v>3520.6</v>
      </c>
      <c r="F20" s="7">
        <v>10440.599999999995</v>
      </c>
      <c r="G20" s="7">
        <v>3475.9</v>
      </c>
      <c r="H20" s="7">
        <v>1804.3999999999999</v>
      </c>
      <c r="I20" s="7">
        <v>31888.60000000002</v>
      </c>
      <c r="J20" s="7">
        <v>1132.9000000000001</v>
      </c>
      <c r="M20" s="7">
        <v>236835.70000000065</v>
      </c>
      <c r="N20" s="7">
        <v>7173.9000000000015</v>
      </c>
      <c r="O20" s="7">
        <v>2708.5</v>
      </c>
      <c r="P20" s="7">
        <v>5105.9999999999991</v>
      </c>
      <c r="Q20" s="7">
        <v>325691.80000000069</v>
      </c>
      <c r="R20" s="67">
        <f t="shared" si="0"/>
        <v>77.8</v>
      </c>
      <c r="S20"/>
      <c r="T20"/>
    </row>
    <row r="21" spans="1:20" x14ac:dyDescent="0.25">
      <c r="A21" s="7" t="s">
        <v>32</v>
      </c>
      <c r="B21" s="7">
        <v>3826.2000000000003</v>
      </c>
      <c r="C21" s="7">
        <v>2510.8000000000002</v>
      </c>
      <c r="D21" s="7">
        <v>14873.999999999998</v>
      </c>
      <c r="E21" s="7">
        <v>4249.9000000000005</v>
      </c>
      <c r="F21" s="7">
        <v>3658.9</v>
      </c>
      <c r="G21" s="7">
        <v>6338.5999999999995</v>
      </c>
      <c r="H21" s="7">
        <v>1559.4</v>
      </c>
      <c r="I21" s="7">
        <v>89590.800000000032</v>
      </c>
      <c r="J21" s="7">
        <v>2543.8999999999996</v>
      </c>
      <c r="L21" s="7">
        <v>303.8</v>
      </c>
      <c r="M21" s="7">
        <v>319749.80000000005</v>
      </c>
      <c r="N21" s="7">
        <v>18217.2</v>
      </c>
      <c r="O21" s="7">
        <v>6580.6</v>
      </c>
      <c r="P21" s="7">
        <v>21291.500000000004</v>
      </c>
      <c r="Q21" s="7">
        <v>495295.40000000008</v>
      </c>
      <c r="R21" s="67">
        <f t="shared" si="0"/>
        <v>2510.8000000000002</v>
      </c>
      <c r="S21"/>
      <c r="T21"/>
    </row>
    <row r="22" spans="1:20" x14ac:dyDescent="0.25">
      <c r="A22" s="7" t="s">
        <v>33</v>
      </c>
      <c r="B22" s="7">
        <v>451.4</v>
      </c>
      <c r="C22" s="7">
        <v>366.5</v>
      </c>
      <c r="D22" s="7">
        <v>4706.6999999999989</v>
      </c>
      <c r="E22" s="7">
        <v>5320.4</v>
      </c>
      <c r="F22" s="7">
        <v>4857.3000000000011</v>
      </c>
      <c r="G22" s="7">
        <v>490.3</v>
      </c>
      <c r="H22" s="7">
        <v>1459.6</v>
      </c>
      <c r="I22" s="7">
        <v>29937.099999999959</v>
      </c>
      <c r="J22" s="7">
        <v>1976.6</v>
      </c>
      <c r="L22" s="7">
        <v>1020.5999999999999</v>
      </c>
      <c r="M22" s="7">
        <v>157784.4000000002</v>
      </c>
      <c r="N22" s="7">
        <v>4344.7</v>
      </c>
      <c r="O22" s="7">
        <v>1724</v>
      </c>
      <c r="P22" s="7">
        <v>3588.8999999999992</v>
      </c>
      <c r="Q22" s="7">
        <v>218028.50000000015</v>
      </c>
      <c r="R22" s="67">
        <f t="shared" si="0"/>
        <v>366.5</v>
      </c>
      <c r="S22"/>
      <c r="T22"/>
    </row>
    <row r="23" spans="1:20" x14ac:dyDescent="0.25">
      <c r="A23" s="7" t="s">
        <v>34</v>
      </c>
      <c r="B23" s="7">
        <v>369.79999999999995</v>
      </c>
      <c r="C23" s="7">
        <v>122.4</v>
      </c>
      <c r="D23" s="7">
        <v>652.20000000000005</v>
      </c>
      <c r="E23" s="7">
        <v>755</v>
      </c>
      <c r="F23" s="7">
        <v>590</v>
      </c>
      <c r="G23" s="7">
        <v>360.40000000000003</v>
      </c>
      <c r="H23" s="7">
        <v>151.9</v>
      </c>
      <c r="I23" s="7">
        <v>3553.1999999999989</v>
      </c>
      <c r="J23" s="7">
        <v>330</v>
      </c>
      <c r="M23" s="7">
        <v>71780.300000000017</v>
      </c>
      <c r="N23" s="7">
        <v>2481.1999999999998</v>
      </c>
      <c r="O23" s="7">
        <v>218.5</v>
      </c>
      <c r="P23" s="7">
        <v>1125.3</v>
      </c>
      <c r="Q23" s="7">
        <v>82490.200000000012</v>
      </c>
      <c r="R23" s="67">
        <f t="shared" si="0"/>
        <v>122.4</v>
      </c>
      <c r="S23"/>
      <c r="T23"/>
    </row>
    <row r="24" spans="1:20" x14ac:dyDescent="0.25">
      <c r="A24" s="7" t="s">
        <v>35</v>
      </c>
      <c r="C24" s="7">
        <v>222.2</v>
      </c>
      <c r="D24" s="7">
        <v>723.9</v>
      </c>
      <c r="E24" s="7">
        <v>857.3</v>
      </c>
      <c r="F24" s="7">
        <v>390.5</v>
      </c>
      <c r="G24" s="7">
        <v>319.39999999999998</v>
      </c>
      <c r="H24" s="7">
        <v>1300.4000000000001</v>
      </c>
      <c r="I24" s="7">
        <v>5628.2999999999956</v>
      </c>
      <c r="J24" s="7">
        <v>3786.3</v>
      </c>
      <c r="M24" s="7">
        <v>82545.599999999933</v>
      </c>
      <c r="N24" s="7">
        <v>2821.1</v>
      </c>
      <c r="O24" s="7">
        <v>1850.3000000000002</v>
      </c>
      <c r="P24" s="7">
        <v>1634.4</v>
      </c>
      <c r="Q24" s="7">
        <v>102079.69999999994</v>
      </c>
      <c r="R24" s="67">
        <f t="shared" si="0"/>
        <v>222.2</v>
      </c>
      <c r="S24"/>
      <c r="T24"/>
    </row>
    <row r="25" spans="1:20" x14ac:dyDescent="0.25">
      <c r="A25" s="7" t="s">
        <v>36</v>
      </c>
      <c r="C25" s="7">
        <v>330.5</v>
      </c>
      <c r="D25" s="7">
        <v>1046.7</v>
      </c>
      <c r="E25" s="7">
        <v>3026.4000000000005</v>
      </c>
      <c r="F25" s="7">
        <v>220</v>
      </c>
      <c r="G25" s="7">
        <v>916.90000000000009</v>
      </c>
      <c r="H25" s="7">
        <v>1475.8999999999999</v>
      </c>
      <c r="I25" s="7">
        <v>8551.6000000000022</v>
      </c>
      <c r="J25" s="7">
        <v>75.2</v>
      </c>
      <c r="M25" s="7">
        <v>144896.99999999968</v>
      </c>
      <c r="N25" s="7">
        <v>4764.7</v>
      </c>
      <c r="O25" s="7">
        <v>2257.3000000000002</v>
      </c>
      <c r="P25" s="7">
        <v>2297.5</v>
      </c>
      <c r="Q25" s="7">
        <v>169859.69999999969</v>
      </c>
      <c r="R25" s="67">
        <f t="shared" si="0"/>
        <v>330.5</v>
      </c>
      <c r="S25"/>
      <c r="T25"/>
    </row>
    <row r="26" spans="1:20" x14ac:dyDescent="0.25">
      <c r="A26" s="7" t="s">
        <v>37</v>
      </c>
      <c r="B26" s="7">
        <v>5177.1000000000004</v>
      </c>
      <c r="C26" s="7">
        <v>474.9</v>
      </c>
      <c r="D26" s="7">
        <v>2229.6999999999998</v>
      </c>
      <c r="E26" s="7">
        <v>1717.6000000000001</v>
      </c>
      <c r="F26" s="7">
        <v>4414.2</v>
      </c>
      <c r="G26" s="7">
        <v>607.5</v>
      </c>
      <c r="H26" s="7">
        <v>2111.6000000000004</v>
      </c>
      <c r="I26" s="7">
        <v>40761.599999999999</v>
      </c>
      <c r="J26" s="7">
        <v>602.5</v>
      </c>
      <c r="L26" s="7">
        <v>95</v>
      </c>
      <c r="M26" s="7">
        <v>63337.400000000031</v>
      </c>
      <c r="N26" s="7">
        <v>4728.8999999999996</v>
      </c>
      <c r="O26" s="7">
        <v>265.5</v>
      </c>
      <c r="P26" s="7">
        <v>2925.9000000000005</v>
      </c>
      <c r="Q26" s="7">
        <v>129449.40000000002</v>
      </c>
      <c r="R26" s="67">
        <f t="shared" si="0"/>
        <v>474.9</v>
      </c>
      <c r="S26"/>
      <c r="T26"/>
    </row>
    <row r="27" spans="1:20" x14ac:dyDescent="0.25">
      <c r="A27" s="7" t="s">
        <v>38</v>
      </c>
      <c r="B27" s="7">
        <v>8785.3000000000011</v>
      </c>
      <c r="C27" s="7">
        <v>3270.8</v>
      </c>
      <c r="D27" s="7">
        <v>18348.699999999983</v>
      </c>
      <c r="E27" s="7">
        <v>9035.2000000000007</v>
      </c>
      <c r="F27" s="7">
        <v>5141.6999999999989</v>
      </c>
      <c r="G27" s="7">
        <v>4323.6000000000004</v>
      </c>
      <c r="H27" s="7">
        <v>2750.6</v>
      </c>
      <c r="I27" s="7">
        <v>68884.300000000017</v>
      </c>
      <c r="J27" s="7">
        <v>3520.7</v>
      </c>
      <c r="K27" s="7">
        <v>432.8</v>
      </c>
      <c r="M27" s="7">
        <v>426866.09999999893</v>
      </c>
      <c r="N27" s="7">
        <v>34217.300000000003</v>
      </c>
      <c r="O27" s="7">
        <v>3248.0000000000005</v>
      </c>
      <c r="P27" s="7">
        <v>26779.200000000001</v>
      </c>
      <c r="Q27" s="7">
        <v>615604.29999999888</v>
      </c>
      <c r="R27" s="67">
        <f t="shared" si="0"/>
        <v>3703.6000000000004</v>
      </c>
      <c r="S27"/>
      <c r="T27"/>
    </row>
    <row r="28" spans="1:20" x14ac:dyDescent="0.25">
      <c r="A28" s="7" t="s">
        <v>39</v>
      </c>
      <c r="C28" s="7">
        <v>121.1</v>
      </c>
      <c r="D28" s="7">
        <v>187.79999999999998</v>
      </c>
      <c r="E28" s="7">
        <v>1783.4</v>
      </c>
      <c r="F28" s="7">
        <v>80.7</v>
      </c>
      <c r="G28" s="7">
        <v>1153</v>
      </c>
      <c r="H28" s="7">
        <v>840.1</v>
      </c>
      <c r="I28" s="7">
        <v>4628.5</v>
      </c>
      <c r="J28" s="7">
        <v>115</v>
      </c>
      <c r="L28" s="7">
        <v>90.9</v>
      </c>
      <c r="M28" s="7">
        <v>81807.200000000055</v>
      </c>
      <c r="N28" s="7">
        <v>4766.5</v>
      </c>
      <c r="P28" s="7">
        <v>958.4</v>
      </c>
      <c r="Q28" s="7">
        <v>96532.600000000049</v>
      </c>
      <c r="R28" s="67">
        <f t="shared" si="0"/>
        <v>121.1</v>
      </c>
      <c r="S28"/>
      <c r="T28"/>
    </row>
    <row r="29" spans="1:20" x14ac:dyDescent="0.25">
      <c r="A29" s="7" t="s">
        <v>40</v>
      </c>
      <c r="B29" s="7">
        <v>1885.7</v>
      </c>
      <c r="C29" s="7">
        <v>348</v>
      </c>
      <c r="D29" s="7">
        <v>6527.7000000000016</v>
      </c>
      <c r="E29" s="7">
        <v>3592.3999999999992</v>
      </c>
      <c r="F29" s="7">
        <v>3722.2999999999997</v>
      </c>
      <c r="G29" s="7">
        <v>897.09999999999991</v>
      </c>
      <c r="H29" s="7">
        <v>1616.3</v>
      </c>
      <c r="I29" s="7">
        <v>40937.200000000033</v>
      </c>
      <c r="J29" s="7">
        <v>1359.1999999999998</v>
      </c>
      <c r="M29" s="7">
        <v>133345.09999999986</v>
      </c>
      <c r="N29" s="7">
        <v>6980.9000000000005</v>
      </c>
      <c r="O29" s="7">
        <v>306.10000000000002</v>
      </c>
      <c r="P29" s="7">
        <v>2430.4</v>
      </c>
      <c r="Q29" s="7">
        <v>203948.39999999988</v>
      </c>
      <c r="R29" s="67">
        <f t="shared" si="0"/>
        <v>348</v>
      </c>
      <c r="S29"/>
      <c r="T29"/>
    </row>
    <row r="30" spans="1:20" x14ac:dyDescent="0.25">
      <c r="A30" s="7" t="s">
        <v>41</v>
      </c>
      <c r="B30" s="7">
        <v>189</v>
      </c>
      <c r="D30" s="7">
        <v>147.5</v>
      </c>
      <c r="E30" s="7">
        <v>360</v>
      </c>
      <c r="F30" s="7">
        <v>130.69999999999999</v>
      </c>
      <c r="G30" s="7">
        <v>212</v>
      </c>
      <c r="H30" s="7">
        <v>316.60000000000002</v>
      </c>
      <c r="I30" s="7">
        <v>1002.8</v>
      </c>
      <c r="J30" s="7">
        <v>53.5</v>
      </c>
      <c r="M30" s="7">
        <v>31817.200000000001</v>
      </c>
      <c r="N30" s="7">
        <v>2067.1000000000004</v>
      </c>
      <c r="O30" s="7">
        <v>395.9</v>
      </c>
      <c r="P30" s="7">
        <v>422.3</v>
      </c>
      <c r="Q30" s="7">
        <v>37114.600000000006</v>
      </c>
      <c r="R30" s="67">
        <f t="shared" si="0"/>
        <v>0</v>
      </c>
      <c r="S30"/>
      <c r="T30"/>
    </row>
    <row r="31" spans="1:20" x14ac:dyDescent="0.25">
      <c r="A31" s="7" t="s">
        <v>42</v>
      </c>
      <c r="B31" s="7">
        <v>4302.1000000000004</v>
      </c>
      <c r="C31" s="7">
        <v>259.7</v>
      </c>
      <c r="D31" s="7">
        <v>1350.9999999999998</v>
      </c>
      <c r="E31" s="7">
        <v>569.69999999999993</v>
      </c>
      <c r="F31" s="7">
        <v>1107.1000000000001</v>
      </c>
      <c r="G31" s="7">
        <v>483.5</v>
      </c>
      <c r="H31" s="7">
        <v>2315.1999999999998</v>
      </c>
      <c r="I31" s="7">
        <v>7864.2999999999956</v>
      </c>
      <c r="J31" s="7">
        <v>186.7</v>
      </c>
      <c r="K31" s="7">
        <v>26.5</v>
      </c>
      <c r="M31" s="7">
        <v>132606.19999999987</v>
      </c>
      <c r="N31" s="7">
        <v>6119.4</v>
      </c>
      <c r="P31" s="7">
        <v>3531.3000000000006</v>
      </c>
      <c r="Q31" s="7">
        <v>160722.69999999984</v>
      </c>
      <c r="R31" s="67">
        <f t="shared" si="0"/>
        <v>286.2</v>
      </c>
      <c r="S31"/>
      <c r="T31"/>
    </row>
    <row r="32" spans="1:20" x14ac:dyDescent="0.25">
      <c r="A32" s="7" t="s">
        <v>43</v>
      </c>
      <c r="B32" s="7">
        <v>83.7</v>
      </c>
      <c r="C32" s="7">
        <v>4065.1</v>
      </c>
      <c r="D32" s="7">
        <v>1219.5</v>
      </c>
      <c r="E32" s="7">
        <v>880.6</v>
      </c>
      <c r="F32" s="7">
        <v>11775</v>
      </c>
      <c r="G32" s="7">
        <v>163</v>
      </c>
      <c r="H32" s="7">
        <v>362.8</v>
      </c>
      <c r="I32" s="7">
        <v>13320.4</v>
      </c>
      <c r="J32" s="7">
        <v>271.8</v>
      </c>
      <c r="M32" s="7">
        <v>57066.100000000013</v>
      </c>
      <c r="N32" s="7">
        <v>4749.3999999999996</v>
      </c>
      <c r="O32" s="7">
        <v>330</v>
      </c>
      <c r="P32" s="7">
        <v>1897.7999999999997</v>
      </c>
      <c r="Q32" s="7">
        <v>96185.200000000012</v>
      </c>
      <c r="R32" s="67">
        <f t="shared" si="0"/>
        <v>4065.1</v>
      </c>
      <c r="S32"/>
      <c r="T32"/>
    </row>
    <row r="33" spans="1:20" x14ac:dyDescent="0.25">
      <c r="A33" s="7" t="s">
        <v>232</v>
      </c>
      <c r="B33" s="7">
        <v>325.5</v>
      </c>
      <c r="C33" s="7">
        <v>338.5</v>
      </c>
      <c r="D33" s="7">
        <v>3259.3999999999996</v>
      </c>
      <c r="E33" s="7">
        <v>2209.3000000000002</v>
      </c>
      <c r="F33" s="7">
        <v>279.10000000000002</v>
      </c>
      <c r="G33" s="7">
        <v>280.10000000000002</v>
      </c>
      <c r="H33" s="7">
        <v>1283.6999999999998</v>
      </c>
      <c r="I33" s="7">
        <v>26072.59999999998</v>
      </c>
      <c r="J33" s="7">
        <v>1108.8</v>
      </c>
      <c r="M33" s="7">
        <v>242421.19999999969</v>
      </c>
      <c r="N33" s="7">
        <v>7294.5</v>
      </c>
      <c r="O33" s="7">
        <v>8085.7000000000007</v>
      </c>
      <c r="P33" s="7">
        <v>4323</v>
      </c>
      <c r="Q33" s="7">
        <v>297281.39999999967</v>
      </c>
      <c r="R33" s="67">
        <f t="shared" si="0"/>
        <v>338.5</v>
      </c>
      <c r="S33"/>
      <c r="T33"/>
    </row>
    <row r="34" spans="1:20" x14ac:dyDescent="0.25">
      <c r="A34" s="7" t="s">
        <v>233</v>
      </c>
      <c r="B34" s="7">
        <v>106.7</v>
      </c>
      <c r="C34" s="7">
        <v>134.6</v>
      </c>
      <c r="D34" s="7">
        <v>595.39999999999986</v>
      </c>
      <c r="E34" s="7">
        <v>941.6</v>
      </c>
      <c r="F34" s="7">
        <v>422.4</v>
      </c>
      <c r="G34" s="7">
        <v>590.20000000000005</v>
      </c>
      <c r="H34" s="7">
        <v>1783.2</v>
      </c>
      <c r="I34" s="7">
        <v>2711.7</v>
      </c>
      <c r="J34" s="7">
        <v>243.3</v>
      </c>
      <c r="L34" s="7">
        <v>211</v>
      </c>
      <c r="M34" s="7">
        <v>45689.100000000057</v>
      </c>
      <c r="N34" s="7">
        <v>1280.7</v>
      </c>
      <c r="O34" s="7">
        <v>841.9</v>
      </c>
      <c r="P34" s="7">
        <v>1323.5</v>
      </c>
      <c r="Q34" s="7">
        <v>56875.300000000054</v>
      </c>
      <c r="R34" s="67">
        <f t="shared" si="0"/>
        <v>134.6</v>
      </c>
      <c r="S34"/>
      <c r="T34"/>
    </row>
    <row r="35" spans="1:20" x14ac:dyDescent="0.25">
      <c r="A35" s="7" t="s">
        <v>44</v>
      </c>
      <c r="D35" s="7">
        <v>13820.7</v>
      </c>
      <c r="E35" s="7">
        <v>1083.1999999999998</v>
      </c>
      <c r="F35" s="7">
        <v>481.8</v>
      </c>
      <c r="H35" s="7">
        <v>5693.3</v>
      </c>
      <c r="I35" s="7">
        <v>45449.099999999991</v>
      </c>
      <c r="J35" s="7">
        <v>367.8</v>
      </c>
      <c r="L35" s="7">
        <v>5897.4999999999991</v>
      </c>
      <c r="M35" s="7">
        <v>159557.40000000017</v>
      </c>
      <c r="N35" s="7">
        <v>1442.6</v>
      </c>
      <c r="O35" s="7">
        <v>328.9</v>
      </c>
      <c r="P35" s="7">
        <v>2735.6</v>
      </c>
      <c r="Q35" s="7">
        <v>236857.90000000017</v>
      </c>
      <c r="R35" s="67">
        <f t="shared" si="0"/>
        <v>0</v>
      </c>
      <c r="S35"/>
      <c r="T35"/>
    </row>
    <row r="36" spans="1:20" x14ac:dyDescent="0.25">
      <c r="A36" s="7" t="s">
        <v>45</v>
      </c>
      <c r="C36" s="7">
        <v>374.1</v>
      </c>
      <c r="D36" s="7">
        <v>1262.8</v>
      </c>
      <c r="E36" s="7">
        <v>3088.0000000000005</v>
      </c>
      <c r="F36" s="7">
        <v>7834.3</v>
      </c>
      <c r="G36" s="7">
        <v>1704.5000000000002</v>
      </c>
      <c r="H36" s="7">
        <v>389.9</v>
      </c>
      <c r="I36" s="7">
        <v>10437.500000000005</v>
      </c>
      <c r="J36" s="7">
        <v>1111.8000000000002</v>
      </c>
      <c r="M36" s="7">
        <v>124333.40000000001</v>
      </c>
      <c r="N36" s="7">
        <v>3018</v>
      </c>
      <c r="O36" s="7">
        <v>37.1</v>
      </c>
      <c r="P36" s="7">
        <v>1953.1</v>
      </c>
      <c r="Q36" s="7">
        <v>155544.50000000003</v>
      </c>
      <c r="R36" s="67">
        <f t="shared" si="0"/>
        <v>374.1</v>
      </c>
      <c r="S36"/>
      <c r="T36"/>
    </row>
    <row r="37" spans="1:20" x14ac:dyDescent="0.25">
      <c r="A37" s="7" t="s">
        <v>263</v>
      </c>
      <c r="B37" s="7">
        <v>13807.4</v>
      </c>
      <c r="C37" s="7">
        <v>6575.7</v>
      </c>
      <c r="D37" s="7">
        <v>67157.500000000015</v>
      </c>
      <c r="E37" s="7">
        <v>16738.700000000004</v>
      </c>
      <c r="F37" s="7">
        <v>6867.2</v>
      </c>
      <c r="G37" s="7">
        <v>11703.099999999995</v>
      </c>
      <c r="H37" s="7">
        <v>17359.2</v>
      </c>
      <c r="I37" s="7">
        <v>351634.99999999959</v>
      </c>
      <c r="J37" s="7">
        <v>2575.4</v>
      </c>
      <c r="K37" s="7">
        <v>413.4</v>
      </c>
      <c r="L37" s="7">
        <v>1392.4999999999998</v>
      </c>
      <c r="M37" s="7">
        <v>813919.89999999804</v>
      </c>
      <c r="N37" s="7">
        <v>59308.100000000006</v>
      </c>
      <c r="O37" s="7">
        <v>9084.1999999999989</v>
      </c>
      <c r="P37" s="7">
        <v>70101.000000000073</v>
      </c>
      <c r="Q37" s="7">
        <v>1448638.2999999977</v>
      </c>
      <c r="R37" s="67">
        <f t="shared" si="0"/>
        <v>6989.0999999999995</v>
      </c>
      <c r="S37"/>
      <c r="T37"/>
    </row>
    <row r="38" spans="1:20" x14ac:dyDescent="0.25">
      <c r="A38" s="7" t="s">
        <v>47</v>
      </c>
      <c r="B38" s="7">
        <v>171.2</v>
      </c>
      <c r="D38" s="7">
        <v>4063.9</v>
      </c>
      <c r="E38" s="7">
        <v>1196.7</v>
      </c>
      <c r="F38" s="7">
        <v>111.7</v>
      </c>
      <c r="G38" s="7">
        <v>853.3</v>
      </c>
      <c r="H38" s="7">
        <v>9638.2999999999993</v>
      </c>
      <c r="I38" s="7">
        <v>10546.299999999994</v>
      </c>
      <c r="M38" s="7">
        <v>84152.200000000055</v>
      </c>
      <c r="N38" s="7">
        <v>6771</v>
      </c>
      <c r="O38" s="7">
        <v>47</v>
      </c>
      <c r="P38" s="7">
        <v>1492.1</v>
      </c>
      <c r="Q38" s="7">
        <v>119043.70000000006</v>
      </c>
      <c r="R38" s="67">
        <f t="shared" si="0"/>
        <v>0</v>
      </c>
      <c r="S38"/>
      <c r="T38"/>
    </row>
    <row r="39" spans="1:20" x14ac:dyDescent="0.25">
      <c r="A39" s="7" t="s">
        <v>48</v>
      </c>
      <c r="B39" s="7">
        <v>6155.4000000000005</v>
      </c>
      <c r="C39" s="7">
        <v>1253.2</v>
      </c>
      <c r="D39" s="7">
        <v>18673.5</v>
      </c>
      <c r="E39" s="7">
        <v>5043.6000000000013</v>
      </c>
      <c r="F39" s="7">
        <v>4351.2999999999993</v>
      </c>
      <c r="G39" s="7">
        <v>5788.5</v>
      </c>
      <c r="H39" s="7">
        <v>2684.3</v>
      </c>
      <c r="I39" s="7">
        <v>59720.600000000049</v>
      </c>
      <c r="J39" s="7">
        <v>1021.7</v>
      </c>
      <c r="K39" s="7">
        <v>842.6</v>
      </c>
      <c r="L39" s="7">
        <v>265.89999999999998</v>
      </c>
      <c r="M39" s="7">
        <v>230410.50000000006</v>
      </c>
      <c r="N39" s="7">
        <v>10636.8</v>
      </c>
      <c r="O39" s="7">
        <v>8260.7999999999993</v>
      </c>
      <c r="P39" s="7">
        <v>20219.699999999997</v>
      </c>
      <c r="Q39" s="7">
        <v>375328.40000000008</v>
      </c>
      <c r="R39" s="67">
        <f t="shared" si="0"/>
        <v>2095.8000000000002</v>
      </c>
      <c r="S39"/>
      <c r="T39"/>
    </row>
    <row r="40" spans="1:20" x14ac:dyDescent="0.25">
      <c r="A40" s="7" t="s">
        <v>49</v>
      </c>
      <c r="B40" s="7">
        <v>177.4</v>
      </c>
      <c r="C40" s="7">
        <v>131.10000000000002</v>
      </c>
      <c r="D40" s="7">
        <v>2373</v>
      </c>
      <c r="E40" s="7">
        <v>2392.8999999999996</v>
      </c>
      <c r="F40" s="7">
        <v>178.1</v>
      </c>
      <c r="G40" s="7">
        <v>608.4</v>
      </c>
      <c r="H40" s="7">
        <v>2822.1000000000004</v>
      </c>
      <c r="I40" s="7">
        <v>22008.800000000007</v>
      </c>
      <c r="J40" s="7">
        <v>44.6</v>
      </c>
      <c r="K40" s="7">
        <v>116</v>
      </c>
      <c r="M40" s="7">
        <v>226689.39999999979</v>
      </c>
      <c r="N40" s="7">
        <v>7580.9</v>
      </c>
      <c r="O40" s="7">
        <v>84.2</v>
      </c>
      <c r="P40" s="7">
        <v>5897.5000000000009</v>
      </c>
      <c r="Q40" s="7">
        <v>271104.39999999979</v>
      </c>
      <c r="R40" s="67">
        <f t="shared" si="0"/>
        <v>247.10000000000002</v>
      </c>
      <c r="S40"/>
      <c r="T40"/>
    </row>
    <row r="41" spans="1:20" x14ac:dyDescent="0.25">
      <c r="A41" s="7" t="s">
        <v>234</v>
      </c>
      <c r="B41" s="7">
        <v>574.80000000000007</v>
      </c>
      <c r="C41" s="7">
        <v>1050.4000000000003</v>
      </c>
      <c r="D41" s="7">
        <v>3948.599999999999</v>
      </c>
      <c r="E41" s="7">
        <v>2287.8000000000002</v>
      </c>
      <c r="F41" s="7">
        <v>5101.4000000000005</v>
      </c>
      <c r="G41" s="7">
        <v>2424.3000000000002</v>
      </c>
      <c r="H41" s="7">
        <v>2348.9</v>
      </c>
      <c r="I41" s="7">
        <v>23692.000000000007</v>
      </c>
      <c r="J41" s="7">
        <v>631.29999999999995</v>
      </c>
      <c r="L41" s="7">
        <v>82.6</v>
      </c>
      <c r="M41" s="7">
        <v>243876.40000000052</v>
      </c>
      <c r="N41" s="7">
        <v>9879.7999999999993</v>
      </c>
      <c r="O41" s="7">
        <v>1561.3999999999999</v>
      </c>
      <c r="P41" s="7">
        <v>3962</v>
      </c>
      <c r="Q41" s="7">
        <v>301421.70000000054</v>
      </c>
      <c r="R41" s="67">
        <f t="shared" si="0"/>
        <v>1050.4000000000003</v>
      </c>
      <c r="S41"/>
      <c r="T41"/>
    </row>
    <row r="42" spans="1:20" x14ac:dyDescent="0.25">
      <c r="A42" s="7" t="s">
        <v>50</v>
      </c>
      <c r="B42" s="7">
        <v>2905</v>
      </c>
      <c r="C42" s="7">
        <v>173</v>
      </c>
      <c r="D42" s="7">
        <v>1277.8999999999999</v>
      </c>
      <c r="E42" s="7">
        <v>1853.1000000000004</v>
      </c>
      <c r="F42" s="7">
        <v>493.1</v>
      </c>
      <c r="G42" s="7">
        <v>2141</v>
      </c>
      <c r="H42" s="7">
        <v>924.8</v>
      </c>
      <c r="I42" s="7">
        <v>9481.3000000000047</v>
      </c>
      <c r="J42" s="7">
        <v>121.7</v>
      </c>
      <c r="M42" s="7">
        <v>125588.59999999999</v>
      </c>
      <c r="N42" s="7">
        <v>4604.2</v>
      </c>
      <c r="O42" s="7">
        <v>3888.8000000000006</v>
      </c>
      <c r="P42" s="7">
        <v>5101.2000000000007</v>
      </c>
      <c r="Q42" s="7">
        <v>158553.70000000001</v>
      </c>
      <c r="R42" s="67">
        <f t="shared" si="0"/>
        <v>173</v>
      </c>
      <c r="S42"/>
      <c r="T42"/>
    </row>
    <row r="43" spans="1:20" x14ac:dyDescent="0.25">
      <c r="A43" s="7" t="s">
        <v>51</v>
      </c>
      <c r="B43" s="7">
        <v>395.2</v>
      </c>
      <c r="D43" s="7">
        <v>1337.5</v>
      </c>
      <c r="E43" s="7">
        <v>1436</v>
      </c>
      <c r="F43" s="7">
        <v>2241.3999999999996</v>
      </c>
      <c r="H43" s="7">
        <v>255.3</v>
      </c>
      <c r="I43" s="7">
        <v>14878.099999999997</v>
      </c>
      <c r="J43" s="7">
        <v>170.6</v>
      </c>
      <c r="K43" s="7">
        <v>41.3</v>
      </c>
      <c r="M43" s="7">
        <v>94363.699999999939</v>
      </c>
      <c r="N43" s="7">
        <v>3439.2</v>
      </c>
      <c r="P43" s="7">
        <v>946</v>
      </c>
      <c r="Q43" s="7">
        <v>119504.29999999993</v>
      </c>
      <c r="R43" s="67">
        <f t="shared" si="0"/>
        <v>41.3</v>
      </c>
      <c r="S43"/>
      <c r="T43"/>
    </row>
    <row r="44" spans="1:20" x14ac:dyDescent="0.25">
      <c r="A44" s="7" t="s">
        <v>52</v>
      </c>
      <c r="B44" s="7">
        <v>5594.1</v>
      </c>
      <c r="C44" s="7">
        <v>1712.1000000000001</v>
      </c>
      <c r="D44" s="7">
        <v>20677.999999999996</v>
      </c>
      <c r="E44" s="7">
        <v>7420.7</v>
      </c>
      <c r="F44" s="7">
        <v>2572.8000000000002</v>
      </c>
      <c r="G44" s="7">
        <v>5478.6</v>
      </c>
      <c r="H44" s="7">
        <v>5373.2</v>
      </c>
      <c r="I44" s="7">
        <v>64809.999999999964</v>
      </c>
      <c r="J44" s="7">
        <v>2036.4</v>
      </c>
      <c r="K44" s="7">
        <v>306.8</v>
      </c>
      <c r="L44" s="7">
        <v>348.5</v>
      </c>
      <c r="M44" s="7">
        <v>232437.99999999977</v>
      </c>
      <c r="N44" s="7">
        <v>5891.2</v>
      </c>
      <c r="O44" s="7">
        <v>2784.7</v>
      </c>
      <c r="P44" s="7">
        <v>33973.600000000006</v>
      </c>
      <c r="Q44" s="7">
        <v>391418.69999999972</v>
      </c>
      <c r="R44" s="67">
        <f t="shared" si="0"/>
        <v>2018.9</v>
      </c>
      <c r="S44"/>
      <c r="T44"/>
    </row>
    <row r="45" spans="1:20" x14ac:dyDescent="0.25">
      <c r="A45" s="7" t="s">
        <v>53</v>
      </c>
      <c r="B45" s="7">
        <v>2712.2</v>
      </c>
      <c r="C45" s="7">
        <v>320.10000000000002</v>
      </c>
      <c r="D45" s="7">
        <v>1654.6000000000001</v>
      </c>
      <c r="E45" s="7">
        <v>2180.7999999999997</v>
      </c>
      <c r="F45" s="7">
        <v>1029.3</v>
      </c>
      <c r="G45" s="7">
        <v>470.09999999999997</v>
      </c>
      <c r="H45" s="7">
        <v>1468.5</v>
      </c>
      <c r="I45" s="7">
        <v>7856.8999999999987</v>
      </c>
      <c r="J45" s="7">
        <v>289.89999999999998</v>
      </c>
      <c r="L45" s="7">
        <v>28.4</v>
      </c>
      <c r="M45" s="7">
        <v>91806.100000000093</v>
      </c>
      <c r="N45" s="7">
        <v>3075</v>
      </c>
      <c r="O45" s="7">
        <v>13.9</v>
      </c>
      <c r="P45" s="7">
        <v>1523.6999999999996</v>
      </c>
      <c r="Q45" s="7">
        <v>114429.50000000009</v>
      </c>
      <c r="R45" s="67">
        <f t="shared" si="0"/>
        <v>320.10000000000002</v>
      </c>
      <c r="S45"/>
      <c r="T45"/>
    </row>
    <row r="46" spans="1:20" x14ac:dyDescent="0.25">
      <c r="A46" s="7" t="s">
        <v>54</v>
      </c>
      <c r="C46" s="7">
        <v>377.1</v>
      </c>
      <c r="D46" s="7">
        <v>1742.9</v>
      </c>
      <c r="E46" s="7">
        <v>1261.0000000000002</v>
      </c>
      <c r="F46" s="7">
        <v>499.29999999999995</v>
      </c>
      <c r="G46" s="7">
        <v>738.5</v>
      </c>
      <c r="H46" s="7">
        <v>1158.5</v>
      </c>
      <c r="I46" s="7">
        <v>5027.2000000000016</v>
      </c>
      <c r="M46" s="7">
        <v>88795.299999999988</v>
      </c>
      <c r="N46" s="7">
        <v>1195.1000000000001</v>
      </c>
      <c r="O46" s="7">
        <v>659.3</v>
      </c>
      <c r="P46" s="7">
        <v>1184.6999999999998</v>
      </c>
      <c r="Q46" s="7">
        <v>102638.9</v>
      </c>
      <c r="R46" s="67">
        <f t="shared" si="0"/>
        <v>377.1</v>
      </c>
      <c r="S46"/>
      <c r="T46"/>
    </row>
    <row r="47" spans="1:20" x14ac:dyDescent="0.25">
      <c r="A47" s="7" t="s">
        <v>55</v>
      </c>
      <c r="B47" s="7">
        <v>1486.5</v>
      </c>
      <c r="C47" s="7">
        <v>293.39999999999998</v>
      </c>
      <c r="D47" s="7">
        <v>295.2</v>
      </c>
      <c r="E47" s="7">
        <v>1819.1</v>
      </c>
      <c r="F47" s="7">
        <v>250</v>
      </c>
      <c r="G47" s="7">
        <v>1055.5</v>
      </c>
      <c r="I47" s="7">
        <v>3645.2000000000003</v>
      </c>
      <c r="J47" s="7">
        <v>730</v>
      </c>
      <c r="M47" s="7">
        <v>72583.70000000007</v>
      </c>
      <c r="N47" s="7">
        <v>2039.9</v>
      </c>
      <c r="O47" s="7">
        <v>895.5</v>
      </c>
      <c r="P47" s="7">
        <v>1483.4</v>
      </c>
      <c r="Q47" s="7">
        <v>86577.400000000052</v>
      </c>
      <c r="R47" s="67">
        <f t="shared" si="0"/>
        <v>293.39999999999998</v>
      </c>
      <c r="S47"/>
      <c r="T47"/>
    </row>
    <row r="48" spans="1:20" x14ac:dyDescent="0.25">
      <c r="A48" s="7" t="s">
        <v>56</v>
      </c>
      <c r="B48" s="7">
        <v>4817.0999999999995</v>
      </c>
      <c r="C48" s="7">
        <v>2362.8000000000002</v>
      </c>
      <c r="D48" s="7">
        <v>38987.19999999999</v>
      </c>
      <c r="E48" s="7">
        <v>6974.2999999999975</v>
      </c>
      <c r="F48" s="7">
        <v>2085.5</v>
      </c>
      <c r="G48" s="7">
        <v>5126.9000000000015</v>
      </c>
      <c r="H48" s="7">
        <v>2723</v>
      </c>
      <c r="I48" s="7">
        <v>124645.49999999977</v>
      </c>
      <c r="J48" s="7">
        <v>1914.8</v>
      </c>
      <c r="K48" s="7">
        <v>466.09999999999997</v>
      </c>
      <c r="L48" s="7">
        <v>393</v>
      </c>
      <c r="M48" s="7">
        <v>494459.60000000085</v>
      </c>
      <c r="N48" s="7">
        <v>20513.099999999999</v>
      </c>
      <c r="O48" s="7">
        <v>7069.2</v>
      </c>
      <c r="P48" s="7">
        <v>30289.100000000009</v>
      </c>
      <c r="Q48" s="7">
        <v>742827.20000000054</v>
      </c>
      <c r="R48" s="67">
        <f t="shared" si="0"/>
        <v>2828.9</v>
      </c>
      <c r="S48"/>
      <c r="T48"/>
    </row>
    <row r="49" spans="1:20" x14ac:dyDescent="0.25">
      <c r="A49" s="7" t="s">
        <v>57</v>
      </c>
      <c r="B49" s="7">
        <v>278.89999999999998</v>
      </c>
      <c r="C49" s="7">
        <v>73.099999999999994</v>
      </c>
      <c r="D49" s="7">
        <v>5318.2999999999993</v>
      </c>
      <c r="E49" s="7">
        <v>2868.9999999999995</v>
      </c>
      <c r="F49" s="7">
        <v>3192.3</v>
      </c>
      <c r="G49" s="7">
        <v>863.59999999999991</v>
      </c>
      <c r="H49" s="7">
        <v>1200.3999999999999</v>
      </c>
      <c r="I49" s="7">
        <v>9971.6999999999971</v>
      </c>
      <c r="J49" s="7">
        <v>68</v>
      </c>
      <c r="K49" s="7">
        <v>91.5</v>
      </c>
      <c r="L49" s="7">
        <v>122</v>
      </c>
      <c r="M49" s="7">
        <v>118359.50000000004</v>
      </c>
      <c r="N49" s="7">
        <v>2600</v>
      </c>
      <c r="O49" s="7">
        <v>3736.7999999999997</v>
      </c>
      <c r="P49" s="7">
        <v>3515.9999999999991</v>
      </c>
      <c r="Q49" s="7">
        <v>152261.10000000003</v>
      </c>
      <c r="R49" s="67">
        <f t="shared" si="0"/>
        <v>164.6</v>
      </c>
      <c r="S49"/>
      <c r="T49"/>
    </row>
    <row r="50" spans="1:20" x14ac:dyDescent="0.25">
      <c r="A50" s="7" t="s">
        <v>236</v>
      </c>
      <c r="B50" s="7">
        <v>1581.3</v>
      </c>
      <c r="C50" s="7">
        <v>4550</v>
      </c>
      <c r="D50" s="7">
        <v>22605.1</v>
      </c>
      <c r="E50" s="7">
        <v>7571.5999999999985</v>
      </c>
      <c r="F50" s="7">
        <v>14972.700000000003</v>
      </c>
      <c r="G50" s="7">
        <v>1242.8</v>
      </c>
      <c r="H50" s="7">
        <v>2973</v>
      </c>
      <c r="I50" s="7">
        <v>68243.7</v>
      </c>
      <c r="J50" s="7">
        <v>454.3</v>
      </c>
      <c r="K50" s="7">
        <v>58</v>
      </c>
      <c r="L50" s="7">
        <v>458.2</v>
      </c>
      <c r="M50" s="7">
        <v>372765.40000000061</v>
      </c>
      <c r="N50" s="7">
        <v>24715.3</v>
      </c>
      <c r="O50" s="7">
        <v>4421.2999999999993</v>
      </c>
      <c r="P50" s="7">
        <v>30129.200000000004</v>
      </c>
      <c r="Q50" s="7">
        <v>556741.90000000061</v>
      </c>
      <c r="R50" s="67">
        <f t="shared" si="0"/>
        <v>4608</v>
      </c>
      <c r="S50"/>
      <c r="T50"/>
    </row>
    <row r="51" spans="1:20" x14ac:dyDescent="0.25">
      <c r="A51" s="7" t="s">
        <v>235</v>
      </c>
      <c r="B51" s="7">
        <v>2182.4</v>
      </c>
      <c r="D51" s="7">
        <v>290.5</v>
      </c>
      <c r="E51" s="7">
        <v>173</v>
      </c>
      <c r="F51" s="7">
        <v>243.9</v>
      </c>
      <c r="G51" s="7">
        <v>411.5</v>
      </c>
      <c r="H51" s="7">
        <v>241.7</v>
      </c>
      <c r="I51" s="7">
        <v>216.8</v>
      </c>
      <c r="J51" s="7">
        <v>494.8</v>
      </c>
      <c r="M51" s="7">
        <v>11936.499999999993</v>
      </c>
      <c r="N51" s="7">
        <v>147.69999999999999</v>
      </c>
      <c r="P51" s="7">
        <v>324.10000000000002</v>
      </c>
      <c r="Q51" s="7">
        <v>16662.899999999994</v>
      </c>
      <c r="R51" s="67">
        <f t="shared" si="0"/>
        <v>0</v>
      </c>
      <c r="S51"/>
      <c r="T51"/>
    </row>
    <row r="52" spans="1:20" x14ac:dyDescent="0.25">
      <c r="A52" s="7" t="s">
        <v>58</v>
      </c>
      <c r="B52" s="7">
        <v>86.2</v>
      </c>
      <c r="C52" s="7">
        <v>168.9</v>
      </c>
      <c r="D52" s="7">
        <v>3002.7999999999997</v>
      </c>
      <c r="E52" s="7">
        <v>1307.5999999999999</v>
      </c>
      <c r="F52" s="7">
        <v>184.9</v>
      </c>
      <c r="G52" s="7">
        <v>2621.2999999999997</v>
      </c>
      <c r="H52" s="7">
        <v>577</v>
      </c>
      <c r="I52" s="7">
        <v>6479.8</v>
      </c>
      <c r="J52" s="7">
        <v>580.79999999999995</v>
      </c>
      <c r="K52" s="7">
        <v>4642.5</v>
      </c>
      <c r="L52" s="7">
        <v>48.4</v>
      </c>
      <c r="M52" s="7">
        <v>89955.899999999965</v>
      </c>
      <c r="N52" s="7">
        <v>2753.8999999999996</v>
      </c>
      <c r="O52" s="7">
        <v>3432.4</v>
      </c>
      <c r="P52" s="7">
        <v>1260.2</v>
      </c>
      <c r="Q52" s="7">
        <v>117102.59999999995</v>
      </c>
      <c r="R52" s="67">
        <f t="shared" si="0"/>
        <v>4811.3999999999996</v>
      </c>
      <c r="S52"/>
      <c r="T52"/>
    </row>
    <row r="53" spans="1:20" x14ac:dyDescent="0.25">
      <c r="A53" s="7" t="s">
        <v>59</v>
      </c>
      <c r="B53" s="7">
        <v>3062.8</v>
      </c>
      <c r="C53" s="7">
        <v>1984.4999999999998</v>
      </c>
      <c r="D53" s="7">
        <v>15682.899999999996</v>
      </c>
      <c r="E53" s="7">
        <v>4609.5</v>
      </c>
      <c r="F53" s="7">
        <v>752.4</v>
      </c>
      <c r="G53" s="7">
        <v>2996.7999999999997</v>
      </c>
      <c r="H53" s="7">
        <v>1995.4999999999995</v>
      </c>
      <c r="I53" s="7">
        <v>132519.80000000008</v>
      </c>
      <c r="J53" s="7">
        <v>1062.7</v>
      </c>
      <c r="K53" s="7">
        <v>168.6</v>
      </c>
      <c r="L53" s="7">
        <v>17.7</v>
      </c>
      <c r="M53" s="7">
        <v>141421.70000000022</v>
      </c>
      <c r="N53" s="7">
        <v>6585.2000000000007</v>
      </c>
      <c r="O53" s="7">
        <v>6661.6</v>
      </c>
      <c r="P53" s="7">
        <v>12751.100000000006</v>
      </c>
      <c r="Q53" s="7">
        <v>332272.80000000028</v>
      </c>
      <c r="R53" s="67">
        <f t="shared" si="0"/>
        <v>2153.1</v>
      </c>
      <c r="S53"/>
      <c r="T53"/>
    </row>
    <row r="54" spans="1:20" x14ac:dyDescent="0.25">
      <c r="A54" s="7" t="s">
        <v>237</v>
      </c>
      <c r="B54" s="7">
        <v>162</v>
      </c>
      <c r="C54" s="7">
        <v>823.4</v>
      </c>
      <c r="D54" s="7">
        <v>10015.999999999998</v>
      </c>
      <c r="E54" s="7">
        <v>5912.8</v>
      </c>
      <c r="F54" s="7">
        <v>5464</v>
      </c>
      <c r="G54" s="7">
        <v>3072.6</v>
      </c>
      <c r="H54" s="7">
        <v>3213.1</v>
      </c>
      <c r="I54" s="7">
        <v>46040.699999999968</v>
      </c>
      <c r="J54" s="7">
        <v>384.90000000000003</v>
      </c>
      <c r="M54" s="7">
        <v>152981.60000000006</v>
      </c>
      <c r="N54" s="7">
        <v>2427.5</v>
      </c>
      <c r="O54" s="7">
        <v>1656.1</v>
      </c>
      <c r="P54" s="7">
        <v>15419.600000000002</v>
      </c>
      <c r="Q54" s="7">
        <v>247574.30000000005</v>
      </c>
      <c r="R54" s="67">
        <f t="shared" si="0"/>
        <v>823.4</v>
      </c>
      <c r="S54"/>
      <c r="T54"/>
    </row>
    <row r="55" spans="1:20" x14ac:dyDescent="0.25">
      <c r="A55" s="7" t="s">
        <v>60</v>
      </c>
      <c r="B55" s="7">
        <v>12220.6</v>
      </c>
      <c r="C55" s="7">
        <v>11509.7</v>
      </c>
      <c r="D55" s="7">
        <v>31073.500000000011</v>
      </c>
      <c r="E55" s="7">
        <v>7252.4</v>
      </c>
      <c r="F55" s="7">
        <v>3991.6000000000004</v>
      </c>
      <c r="G55" s="7">
        <v>4828.5</v>
      </c>
      <c r="H55" s="7">
        <v>3254.1</v>
      </c>
      <c r="I55" s="7">
        <v>144971.00000000023</v>
      </c>
      <c r="J55" s="7">
        <v>6676.9000000000005</v>
      </c>
      <c r="K55" s="7">
        <v>125</v>
      </c>
      <c r="L55" s="7">
        <v>7361.9000000000005</v>
      </c>
      <c r="M55" s="7">
        <v>247555.4</v>
      </c>
      <c r="N55" s="7">
        <v>18662.7</v>
      </c>
      <c r="O55" s="7">
        <v>7054.8</v>
      </c>
      <c r="P55" s="7">
        <v>21362.600000000009</v>
      </c>
      <c r="Q55" s="7">
        <v>527900.70000000019</v>
      </c>
      <c r="R55" s="67">
        <f t="shared" si="0"/>
        <v>11634.7</v>
      </c>
      <c r="S55"/>
      <c r="T55"/>
    </row>
    <row r="56" spans="1:20" x14ac:dyDescent="0.25">
      <c r="A56" s="7" t="s">
        <v>61</v>
      </c>
      <c r="B56" s="7">
        <v>3472.8</v>
      </c>
      <c r="C56" s="7">
        <v>604.4</v>
      </c>
      <c r="D56" s="7">
        <v>5059.5000000000009</v>
      </c>
      <c r="E56" s="7">
        <v>2442.7999999999997</v>
      </c>
      <c r="F56" s="7">
        <v>362.4</v>
      </c>
      <c r="G56" s="7">
        <v>1154.7</v>
      </c>
      <c r="H56" s="7">
        <v>2784.7</v>
      </c>
      <c r="I56" s="7">
        <v>28681.100000000017</v>
      </c>
      <c r="J56" s="7">
        <v>459.9</v>
      </c>
      <c r="L56" s="7">
        <v>3377.6000000000004</v>
      </c>
      <c r="M56" s="7">
        <v>218881.70000000004</v>
      </c>
      <c r="N56" s="7">
        <v>8549.7000000000007</v>
      </c>
      <c r="O56" s="7">
        <v>1898</v>
      </c>
      <c r="P56" s="7">
        <v>4217.2999999999993</v>
      </c>
      <c r="Q56" s="7">
        <v>281946.60000000003</v>
      </c>
      <c r="R56" s="67">
        <f t="shared" si="0"/>
        <v>604.4</v>
      </c>
      <c r="S56"/>
      <c r="T56"/>
    </row>
    <row r="57" spans="1:20" x14ac:dyDescent="0.25">
      <c r="A57" s="7" t="s">
        <v>62</v>
      </c>
      <c r="B57" s="7">
        <v>8697.5999999999985</v>
      </c>
      <c r="C57" s="7">
        <v>2827.2</v>
      </c>
      <c r="D57" s="7">
        <v>27251.099999999991</v>
      </c>
      <c r="E57" s="7">
        <v>8728.0000000000018</v>
      </c>
      <c r="F57" s="7">
        <v>8719.4</v>
      </c>
      <c r="G57" s="7">
        <v>11542.6</v>
      </c>
      <c r="H57" s="7">
        <v>4180.1000000000004</v>
      </c>
      <c r="I57" s="7">
        <v>162828.70000000019</v>
      </c>
      <c r="J57" s="7">
        <v>2374.5</v>
      </c>
      <c r="K57" s="7">
        <v>986.3</v>
      </c>
      <c r="L57" s="7">
        <v>561.70000000000005</v>
      </c>
      <c r="M57" s="7">
        <v>356157.1000000005</v>
      </c>
      <c r="N57" s="7">
        <v>19244.800000000003</v>
      </c>
      <c r="O57" s="7">
        <v>4820.2999999999993</v>
      </c>
      <c r="P57" s="7">
        <v>30821.7</v>
      </c>
      <c r="Q57" s="7">
        <v>649741.10000000079</v>
      </c>
      <c r="R57" s="67">
        <f t="shared" si="0"/>
        <v>3813.5</v>
      </c>
      <c r="S57"/>
      <c r="T57"/>
    </row>
    <row r="58" spans="1:20" x14ac:dyDescent="0.25">
      <c r="A58" s="7" t="s">
        <v>63</v>
      </c>
      <c r="B58" s="7">
        <v>4786.8</v>
      </c>
      <c r="C58" s="7">
        <v>3393.2000000000003</v>
      </c>
      <c r="D58" s="7">
        <v>12627.500000000004</v>
      </c>
      <c r="E58" s="7">
        <v>7304.5</v>
      </c>
      <c r="F58" s="7">
        <v>3643.2999999999997</v>
      </c>
      <c r="G58" s="7">
        <v>2170.6000000000004</v>
      </c>
      <c r="H58" s="7">
        <v>3166.8</v>
      </c>
      <c r="I58" s="7">
        <v>55403.6</v>
      </c>
      <c r="J58" s="7">
        <v>2269.6</v>
      </c>
      <c r="L58" s="7">
        <v>196</v>
      </c>
      <c r="M58" s="7">
        <v>489912.69999999949</v>
      </c>
      <c r="N58" s="7">
        <v>23954.700000000004</v>
      </c>
      <c r="O58" s="7">
        <v>4628.5</v>
      </c>
      <c r="P58" s="7">
        <v>23664.899999999994</v>
      </c>
      <c r="Q58" s="7">
        <v>637122.69999999949</v>
      </c>
      <c r="R58" s="67">
        <f t="shared" si="0"/>
        <v>3393.2000000000003</v>
      </c>
      <c r="S58"/>
      <c r="T58"/>
    </row>
    <row r="59" spans="1:20" x14ac:dyDescent="0.25">
      <c r="A59" s="7" t="s">
        <v>238</v>
      </c>
      <c r="B59" s="7">
        <v>11824.499999999998</v>
      </c>
      <c r="C59" s="7">
        <v>15142.699999999999</v>
      </c>
      <c r="D59" s="7">
        <v>27018.999999999989</v>
      </c>
      <c r="E59" s="7">
        <v>12139.900000000001</v>
      </c>
      <c r="F59" s="7">
        <v>23623.900000000005</v>
      </c>
      <c r="G59" s="7">
        <v>3824</v>
      </c>
      <c r="H59" s="7">
        <v>4999.6000000000004</v>
      </c>
      <c r="I59" s="7">
        <v>359217.6999999999</v>
      </c>
      <c r="J59" s="7">
        <v>1254.5</v>
      </c>
      <c r="K59" s="7">
        <v>1770.7</v>
      </c>
      <c r="L59" s="7">
        <v>2509.1999999999998</v>
      </c>
      <c r="M59" s="7">
        <v>195861.50000000015</v>
      </c>
      <c r="N59" s="7">
        <v>23602.9</v>
      </c>
      <c r="O59" s="7">
        <v>6919.2</v>
      </c>
      <c r="P59" s="7">
        <v>25203.100000000002</v>
      </c>
      <c r="Q59" s="7">
        <v>714912.4</v>
      </c>
      <c r="R59" s="67">
        <f t="shared" si="0"/>
        <v>16913.399999999998</v>
      </c>
      <c r="S59"/>
      <c r="T59"/>
    </row>
    <row r="60" spans="1:20" x14ac:dyDescent="0.25">
      <c r="A60" s="7" t="s">
        <v>64</v>
      </c>
      <c r="B60" s="7">
        <v>9283.1999999999989</v>
      </c>
      <c r="C60" s="7">
        <v>10961.400000000001</v>
      </c>
      <c r="D60" s="7">
        <v>43601.1</v>
      </c>
      <c r="E60" s="7">
        <v>13208.000000000005</v>
      </c>
      <c r="F60" s="7">
        <v>3041.0000000000005</v>
      </c>
      <c r="G60" s="7">
        <v>13172.5</v>
      </c>
      <c r="H60" s="7">
        <v>6401.7999999999993</v>
      </c>
      <c r="I60" s="7">
        <v>350741.69999999972</v>
      </c>
      <c r="J60" s="7">
        <v>4449.8999999999996</v>
      </c>
      <c r="K60" s="7">
        <v>78.5</v>
      </c>
      <c r="M60" s="7">
        <v>211635.69999999984</v>
      </c>
      <c r="N60" s="7">
        <v>36157.4</v>
      </c>
      <c r="O60" s="7">
        <v>14843.5</v>
      </c>
      <c r="P60" s="7">
        <v>46195.100000000013</v>
      </c>
      <c r="Q60" s="7">
        <v>763770.79999999958</v>
      </c>
      <c r="R60" s="67">
        <f t="shared" si="0"/>
        <v>11039.900000000001</v>
      </c>
      <c r="S60"/>
      <c r="T60"/>
    </row>
    <row r="61" spans="1:20" x14ac:dyDescent="0.25">
      <c r="A61" s="7" t="s">
        <v>65</v>
      </c>
      <c r="B61" s="7">
        <v>111.3</v>
      </c>
      <c r="C61" s="7">
        <v>77.3</v>
      </c>
      <c r="D61" s="7">
        <v>103</v>
      </c>
      <c r="E61" s="7">
        <v>274.90000000000003</v>
      </c>
      <c r="F61" s="7">
        <v>5220.8</v>
      </c>
      <c r="G61" s="7">
        <v>901.09999999999991</v>
      </c>
      <c r="H61" s="7">
        <v>243.2</v>
      </c>
      <c r="I61" s="7">
        <v>6190.0999999999985</v>
      </c>
      <c r="J61" s="7">
        <v>244.3</v>
      </c>
      <c r="K61" s="7">
        <v>24</v>
      </c>
      <c r="M61" s="7">
        <v>23862.699999999993</v>
      </c>
      <c r="N61" s="7">
        <v>1145.3</v>
      </c>
      <c r="O61" s="7">
        <v>42.6</v>
      </c>
      <c r="P61" s="7">
        <v>211.9</v>
      </c>
      <c r="Q61" s="7">
        <v>38652.499999999993</v>
      </c>
      <c r="R61" s="67">
        <f t="shared" si="0"/>
        <v>101.3</v>
      </c>
      <c r="S61"/>
      <c r="T61"/>
    </row>
    <row r="62" spans="1:20" x14ac:dyDescent="0.25">
      <c r="A62" s="7" t="s">
        <v>66</v>
      </c>
      <c r="B62" s="7">
        <v>1646.3</v>
      </c>
      <c r="C62" s="7">
        <v>116.5</v>
      </c>
      <c r="D62" s="7">
        <v>264.2</v>
      </c>
      <c r="E62" s="7">
        <v>1310.3000000000002</v>
      </c>
      <c r="F62" s="7">
        <v>643.9</v>
      </c>
      <c r="G62" s="7">
        <v>79.900000000000006</v>
      </c>
      <c r="H62" s="7">
        <v>688.30000000000007</v>
      </c>
      <c r="I62" s="7">
        <v>2340.6999999999998</v>
      </c>
      <c r="J62" s="7">
        <v>108</v>
      </c>
      <c r="M62" s="7">
        <v>81279.100000000108</v>
      </c>
      <c r="N62" s="7">
        <v>4107.8999999999996</v>
      </c>
      <c r="O62" s="7">
        <v>80</v>
      </c>
      <c r="P62" s="7">
        <v>1318.5</v>
      </c>
      <c r="Q62" s="7">
        <v>93983.600000000108</v>
      </c>
      <c r="R62" s="67">
        <f t="shared" si="0"/>
        <v>116.5</v>
      </c>
      <c r="S62"/>
      <c r="T62"/>
    </row>
    <row r="63" spans="1:20" x14ac:dyDescent="0.25">
      <c r="A63" s="7" t="s">
        <v>67</v>
      </c>
      <c r="B63" s="7">
        <v>17331.599999999999</v>
      </c>
      <c r="C63" s="7">
        <v>4863.5999999999995</v>
      </c>
      <c r="D63" s="7">
        <v>48617.9</v>
      </c>
      <c r="E63" s="7">
        <v>19124.399999999994</v>
      </c>
      <c r="F63" s="7">
        <v>10141.300000000003</v>
      </c>
      <c r="G63" s="7">
        <v>4840.7</v>
      </c>
      <c r="H63" s="7">
        <v>7367.1999999999989</v>
      </c>
      <c r="I63" s="7">
        <v>283491.09999999951</v>
      </c>
      <c r="J63" s="7">
        <v>3306.5</v>
      </c>
      <c r="K63" s="7">
        <v>194.8</v>
      </c>
      <c r="L63" s="7">
        <v>1172.2</v>
      </c>
      <c r="M63" s="7">
        <v>623498.40000000386</v>
      </c>
      <c r="N63" s="7">
        <v>33187.199999999997</v>
      </c>
      <c r="O63" s="7">
        <v>9421.7000000000007</v>
      </c>
      <c r="P63" s="7">
        <v>49833.900000000045</v>
      </c>
      <c r="Q63" s="7">
        <v>1116392.5000000035</v>
      </c>
      <c r="R63" s="67">
        <f t="shared" si="0"/>
        <v>5058.3999999999996</v>
      </c>
      <c r="S63"/>
      <c r="T63"/>
    </row>
    <row r="64" spans="1:20" x14ac:dyDescent="0.25">
      <c r="A64" s="7" t="s">
        <v>68</v>
      </c>
      <c r="B64" s="7">
        <v>2051.1999999999998</v>
      </c>
      <c r="C64" s="7">
        <v>368.29999999999995</v>
      </c>
      <c r="D64" s="7">
        <v>7795.6999999999989</v>
      </c>
      <c r="E64" s="7">
        <v>3538.4999999999991</v>
      </c>
      <c r="F64" s="7">
        <v>1819</v>
      </c>
      <c r="G64" s="7">
        <v>1729.6</v>
      </c>
      <c r="H64" s="7">
        <v>2474</v>
      </c>
      <c r="I64" s="7">
        <v>60006.800000000032</v>
      </c>
      <c r="J64" s="7">
        <v>655.5</v>
      </c>
      <c r="L64" s="7">
        <v>1571.9</v>
      </c>
      <c r="M64" s="7">
        <v>161364.10000000003</v>
      </c>
      <c r="N64" s="7">
        <v>5884.8</v>
      </c>
      <c r="O64" s="7">
        <v>4364.6000000000004</v>
      </c>
      <c r="P64" s="7">
        <v>3404.7000000000003</v>
      </c>
      <c r="Q64" s="7">
        <v>257028.70000000007</v>
      </c>
      <c r="R64" s="67">
        <f t="shared" si="0"/>
        <v>368.29999999999995</v>
      </c>
      <c r="S64"/>
      <c r="T64"/>
    </row>
    <row r="65" spans="1:20" x14ac:dyDescent="0.25">
      <c r="A65" s="7" t="s">
        <v>69</v>
      </c>
      <c r="B65" s="7">
        <v>2421.9</v>
      </c>
      <c r="C65" s="7">
        <v>604.00000000000011</v>
      </c>
      <c r="D65" s="7">
        <v>14291.500000000002</v>
      </c>
      <c r="E65" s="7">
        <v>3724.0999999999995</v>
      </c>
      <c r="F65" s="7">
        <v>557.20000000000005</v>
      </c>
      <c r="G65" s="7">
        <v>460.5</v>
      </c>
      <c r="H65" s="7">
        <v>726.3</v>
      </c>
      <c r="I65" s="7">
        <v>43102.69999999999</v>
      </c>
      <c r="J65" s="7">
        <v>288.5</v>
      </c>
      <c r="L65" s="7">
        <v>884</v>
      </c>
      <c r="M65" s="7">
        <v>174609.7999999999</v>
      </c>
      <c r="N65" s="7">
        <v>7865.5999999999995</v>
      </c>
      <c r="O65" s="7">
        <v>6003.3</v>
      </c>
      <c r="P65" s="7">
        <v>6880.6999999999989</v>
      </c>
      <c r="Q65" s="7">
        <v>262420.09999999986</v>
      </c>
      <c r="R65" s="67">
        <f t="shared" si="0"/>
        <v>604.00000000000011</v>
      </c>
      <c r="S65"/>
      <c r="T65"/>
    </row>
    <row r="66" spans="1:20" x14ac:dyDescent="0.25">
      <c r="A66" s="7" t="s">
        <v>70</v>
      </c>
      <c r="B66" s="7">
        <v>685.5</v>
      </c>
      <c r="C66" s="7">
        <v>1215.9000000000003</v>
      </c>
      <c r="D66" s="7">
        <v>2498.6000000000004</v>
      </c>
      <c r="E66" s="7">
        <v>3912.5000000000005</v>
      </c>
      <c r="F66" s="7">
        <v>5576.2999999999993</v>
      </c>
      <c r="G66" s="7">
        <v>1810.3000000000002</v>
      </c>
      <c r="H66" s="7">
        <v>5593.0999999999995</v>
      </c>
      <c r="I66" s="7">
        <v>22363.90000000002</v>
      </c>
      <c r="J66" s="7">
        <v>2362.1999999999998</v>
      </c>
      <c r="L66" s="7">
        <v>319.39999999999998</v>
      </c>
      <c r="M66" s="7">
        <v>160108.50000000017</v>
      </c>
      <c r="N66" s="7">
        <v>3561.7</v>
      </c>
      <c r="P66" s="7">
        <v>5513.4999999999982</v>
      </c>
      <c r="Q66" s="7">
        <v>215521.4000000002</v>
      </c>
      <c r="R66" s="67">
        <f t="shared" si="0"/>
        <v>1215.9000000000003</v>
      </c>
      <c r="S66"/>
      <c r="T66"/>
    </row>
    <row r="67" spans="1:20" x14ac:dyDescent="0.25">
      <c r="A67" s="7" t="s">
        <v>71</v>
      </c>
      <c r="D67" s="7">
        <v>486.5</v>
      </c>
      <c r="E67" s="7">
        <v>345.79999999999995</v>
      </c>
      <c r="F67" s="7">
        <v>97.4</v>
      </c>
      <c r="G67" s="7">
        <v>734.59999999999991</v>
      </c>
      <c r="H67" s="7">
        <v>204.5</v>
      </c>
      <c r="I67" s="7">
        <v>1914.3000000000002</v>
      </c>
      <c r="M67" s="7">
        <v>18576.7</v>
      </c>
      <c r="N67" s="7">
        <v>862.1</v>
      </c>
      <c r="O67" s="7">
        <v>513.9</v>
      </c>
      <c r="P67" s="7">
        <v>268.39999999999998</v>
      </c>
      <c r="Q67" s="7">
        <v>24004.2</v>
      </c>
      <c r="R67" s="67">
        <f t="shared" si="0"/>
        <v>0</v>
      </c>
      <c r="S67"/>
      <c r="T67"/>
    </row>
    <row r="68" spans="1:20" x14ac:dyDescent="0.25">
      <c r="A68" s="7" t="s">
        <v>72</v>
      </c>
      <c r="B68" s="7">
        <v>6775.1</v>
      </c>
      <c r="C68" s="7">
        <v>3196.6</v>
      </c>
      <c r="D68" s="7">
        <v>25483.900000000005</v>
      </c>
      <c r="E68" s="7">
        <v>8491.8999999999978</v>
      </c>
      <c r="F68" s="7">
        <v>6959.4</v>
      </c>
      <c r="G68" s="7">
        <v>13256.699999999999</v>
      </c>
      <c r="H68" s="7">
        <v>1707.6</v>
      </c>
      <c r="I68" s="7">
        <v>151568.39999999988</v>
      </c>
      <c r="J68" s="7">
        <v>2725.4</v>
      </c>
      <c r="K68" s="7">
        <v>263</v>
      </c>
      <c r="L68" s="7">
        <v>595</v>
      </c>
      <c r="M68" s="7">
        <v>345807.99999999983</v>
      </c>
      <c r="N68" s="7">
        <v>26400.000000000007</v>
      </c>
      <c r="O68" s="7">
        <v>8401.1</v>
      </c>
      <c r="P68" s="7">
        <v>32737.600000000002</v>
      </c>
      <c r="Q68" s="7">
        <v>634369.6999999996</v>
      </c>
      <c r="R68" s="67">
        <f t="shared" ref="R68:R131" si="1">+K68+C68</f>
        <v>3459.6</v>
      </c>
      <c r="S68"/>
      <c r="T68"/>
    </row>
    <row r="69" spans="1:20" x14ac:dyDescent="0.25">
      <c r="A69" s="7" t="s">
        <v>73</v>
      </c>
      <c r="B69" s="7">
        <v>411.1</v>
      </c>
      <c r="C69" s="7">
        <v>253.2</v>
      </c>
      <c r="D69" s="7">
        <v>4400.5</v>
      </c>
      <c r="E69" s="7">
        <v>2145</v>
      </c>
      <c r="F69" s="7">
        <v>2735.2</v>
      </c>
      <c r="G69" s="7">
        <v>1031.0999999999999</v>
      </c>
      <c r="H69" s="7">
        <v>3445.2</v>
      </c>
      <c r="I69" s="7">
        <v>18764.899999999994</v>
      </c>
      <c r="J69" s="7">
        <v>700.7</v>
      </c>
      <c r="L69" s="7">
        <v>36</v>
      </c>
      <c r="M69" s="7">
        <v>148376.00000000023</v>
      </c>
      <c r="N69" s="7">
        <v>3821.4000000000005</v>
      </c>
      <c r="O69" s="7">
        <v>1347.4</v>
      </c>
      <c r="P69" s="7">
        <v>3543</v>
      </c>
      <c r="Q69" s="7">
        <v>191010.70000000022</v>
      </c>
      <c r="R69" s="67">
        <f t="shared" si="1"/>
        <v>253.2</v>
      </c>
      <c r="S69"/>
      <c r="T69"/>
    </row>
    <row r="70" spans="1:20" x14ac:dyDescent="0.25">
      <c r="A70" s="7" t="s">
        <v>74</v>
      </c>
      <c r="C70" s="7">
        <v>252.80000000000004</v>
      </c>
      <c r="D70" s="7">
        <v>13241.700000000004</v>
      </c>
      <c r="E70" s="7">
        <v>4309.2999999999993</v>
      </c>
      <c r="F70" s="7">
        <v>455.8</v>
      </c>
      <c r="G70" s="7">
        <v>555.20000000000005</v>
      </c>
      <c r="H70" s="7">
        <v>663.8</v>
      </c>
      <c r="I70" s="7">
        <v>38906.499999999993</v>
      </c>
      <c r="J70" s="7">
        <v>304.2</v>
      </c>
      <c r="K70" s="7">
        <v>16.899999999999999</v>
      </c>
      <c r="M70" s="7">
        <v>181158.69999999981</v>
      </c>
      <c r="N70" s="7">
        <v>5446.5</v>
      </c>
      <c r="O70" s="7">
        <v>2796.2</v>
      </c>
      <c r="P70" s="7">
        <v>10297.200000000001</v>
      </c>
      <c r="Q70" s="7">
        <v>258404.79999999981</v>
      </c>
      <c r="R70" s="67">
        <f t="shared" si="1"/>
        <v>269.70000000000005</v>
      </c>
      <c r="S70"/>
      <c r="T70"/>
    </row>
    <row r="71" spans="1:20" x14ac:dyDescent="0.25">
      <c r="A71" s="7" t="s">
        <v>239</v>
      </c>
      <c r="B71" s="7">
        <v>16548.799999999996</v>
      </c>
      <c r="C71" s="7">
        <v>8334</v>
      </c>
      <c r="D71" s="7">
        <v>187868.50000000006</v>
      </c>
      <c r="E71" s="7">
        <v>29891.200000000001</v>
      </c>
      <c r="F71" s="7">
        <v>20605.900000000001</v>
      </c>
      <c r="G71" s="7">
        <v>35763.200000000004</v>
      </c>
      <c r="H71" s="7">
        <v>24159.000000000004</v>
      </c>
      <c r="I71" s="7">
        <v>800633.70000000438</v>
      </c>
      <c r="J71" s="7">
        <v>3855.1000000000004</v>
      </c>
      <c r="K71" s="7">
        <v>397.2</v>
      </c>
      <c r="L71" s="7">
        <v>2735.4</v>
      </c>
      <c r="M71" s="7">
        <v>964962.30000000121</v>
      </c>
      <c r="N71" s="7">
        <v>74533.400000000009</v>
      </c>
      <c r="O71" s="7">
        <v>42977.399999999994</v>
      </c>
      <c r="P71" s="7">
        <v>155553.40000000011</v>
      </c>
      <c r="Q71" s="7">
        <v>2368818.5000000056</v>
      </c>
      <c r="R71" s="67">
        <f t="shared" si="1"/>
        <v>8731.2000000000007</v>
      </c>
      <c r="S71"/>
      <c r="T71"/>
    </row>
    <row r="72" spans="1:20" x14ac:dyDescent="0.25">
      <c r="A72" s="7" t="s">
        <v>75</v>
      </c>
      <c r="B72" s="7">
        <v>128.69999999999999</v>
      </c>
      <c r="C72" s="7">
        <v>1066.3999999999999</v>
      </c>
      <c r="D72" s="7">
        <v>2457</v>
      </c>
      <c r="E72" s="7">
        <v>2427.1999999999998</v>
      </c>
      <c r="F72" s="7">
        <v>680.2</v>
      </c>
      <c r="G72" s="7">
        <v>119</v>
      </c>
      <c r="H72" s="7">
        <v>17.5</v>
      </c>
      <c r="I72" s="7">
        <v>6896.3</v>
      </c>
      <c r="J72" s="7">
        <v>7069.2</v>
      </c>
      <c r="L72" s="7">
        <v>58.7</v>
      </c>
      <c r="M72" s="7">
        <v>79644.299999999959</v>
      </c>
      <c r="N72" s="7">
        <v>4775.0000000000009</v>
      </c>
      <c r="P72" s="7">
        <v>2574.5</v>
      </c>
      <c r="Q72" s="7">
        <v>107913.99999999996</v>
      </c>
      <c r="R72" s="67">
        <f t="shared" si="1"/>
        <v>1066.3999999999999</v>
      </c>
      <c r="S72"/>
      <c r="T72"/>
    </row>
    <row r="73" spans="1:20" x14ac:dyDescent="0.25">
      <c r="A73" s="7" t="s">
        <v>76</v>
      </c>
      <c r="B73" s="7">
        <v>634.70000000000005</v>
      </c>
      <c r="C73" s="7">
        <v>71.599999999999994</v>
      </c>
      <c r="D73" s="7">
        <v>781</v>
      </c>
      <c r="E73" s="7">
        <v>491.6</v>
      </c>
      <c r="F73" s="7">
        <v>598.6</v>
      </c>
      <c r="G73" s="7">
        <v>230.8</v>
      </c>
      <c r="I73" s="7">
        <v>2310.2000000000007</v>
      </c>
      <c r="M73" s="7">
        <v>41119.39999999998</v>
      </c>
      <c r="N73" s="7">
        <v>1472.2</v>
      </c>
      <c r="P73" s="7">
        <v>236.10000000000002</v>
      </c>
      <c r="Q73" s="7">
        <v>47946.199999999975</v>
      </c>
      <c r="R73" s="67">
        <f t="shared" si="1"/>
        <v>71.599999999999994</v>
      </c>
      <c r="S73"/>
      <c r="T73"/>
    </row>
    <row r="74" spans="1:20" x14ac:dyDescent="0.25">
      <c r="A74" s="7" t="s">
        <v>77</v>
      </c>
      <c r="B74" s="7">
        <v>471.50000000000006</v>
      </c>
      <c r="C74" s="7">
        <v>373.3</v>
      </c>
      <c r="D74" s="7">
        <v>1327.1</v>
      </c>
      <c r="E74" s="7">
        <v>619.4</v>
      </c>
      <c r="F74" s="7">
        <v>852.6</v>
      </c>
      <c r="G74" s="7">
        <v>1893</v>
      </c>
      <c r="H74" s="7">
        <v>2727.7000000000003</v>
      </c>
      <c r="I74" s="7">
        <v>9237.2999999999975</v>
      </c>
      <c r="J74" s="7">
        <v>2087.4</v>
      </c>
      <c r="K74" s="7">
        <v>88.8</v>
      </c>
      <c r="M74" s="7">
        <v>105186.10000000002</v>
      </c>
      <c r="N74" s="7">
        <v>4016.8</v>
      </c>
      <c r="O74" s="7">
        <v>978.40000000000009</v>
      </c>
      <c r="P74" s="7">
        <v>4913.6999999999989</v>
      </c>
      <c r="Q74" s="7">
        <v>134773.1</v>
      </c>
      <c r="R74" s="67">
        <f t="shared" si="1"/>
        <v>462.1</v>
      </c>
      <c r="S74"/>
      <c r="T74"/>
    </row>
    <row r="75" spans="1:20" x14ac:dyDescent="0.25">
      <c r="A75" s="7" t="s">
        <v>78</v>
      </c>
      <c r="B75" s="7">
        <v>20461.700000000004</v>
      </c>
      <c r="C75" s="7">
        <v>39405.000000000007</v>
      </c>
      <c r="D75" s="7">
        <v>156890.70000000022</v>
      </c>
      <c r="E75" s="7">
        <v>24766.500000000015</v>
      </c>
      <c r="F75" s="7">
        <v>7285.9000000000005</v>
      </c>
      <c r="G75" s="7">
        <v>25895.599999999999</v>
      </c>
      <c r="H75" s="7">
        <v>8462.4000000000015</v>
      </c>
      <c r="I75" s="7">
        <v>745565.19999999786</v>
      </c>
      <c r="J75" s="7">
        <v>10626.699999999999</v>
      </c>
      <c r="K75" s="7">
        <v>93.199999999999989</v>
      </c>
      <c r="L75" s="7">
        <v>5962.5</v>
      </c>
      <c r="M75" s="7">
        <v>942794.00000000093</v>
      </c>
      <c r="N75" s="7">
        <v>77183.299999999988</v>
      </c>
      <c r="O75" s="7">
        <v>37282.700000000004</v>
      </c>
      <c r="P75" s="7">
        <v>168487.70000000004</v>
      </c>
      <c r="Q75" s="7">
        <v>2271163.0999999992</v>
      </c>
      <c r="R75" s="67">
        <f t="shared" si="1"/>
        <v>39498.200000000004</v>
      </c>
      <c r="S75"/>
      <c r="T75"/>
    </row>
    <row r="76" spans="1:20" x14ac:dyDescent="0.25">
      <c r="A76" s="7" t="s">
        <v>79</v>
      </c>
      <c r="B76" s="7">
        <v>6607.2999999999993</v>
      </c>
      <c r="C76" s="7">
        <v>616.6</v>
      </c>
      <c r="D76" s="7">
        <v>4271.3999999999996</v>
      </c>
      <c r="E76" s="7">
        <v>10041.399999999998</v>
      </c>
      <c r="F76" s="7">
        <v>53991.1</v>
      </c>
      <c r="G76" s="7">
        <v>1609.3999999999999</v>
      </c>
      <c r="H76" s="7">
        <v>2853.9999999999995</v>
      </c>
      <c r="I76" s="7">
        <v>124943.50000000047</v>
      </c>
      <c r="J76" s="7">
        <v>1911.3</v>
      </c>
      <c r="M76" s="7">
        <v>179833.00000000032</v>
      </c>
      <c r="N76" s="7">
        <v>5886.2</v>
      </c>
      <c r="O76" s="7">
        <v>16620.400000000001</v>
      </c>
      <c r="P76" s="7">
        <v>7004.6999999999989</v>
      </c>
      <c r="Q76" s="7">
        <v>416190.3000000008</v>
      </c>
      <c r="R76" s="67">
        <f t="shared" si="1"/>
        <v>616.6</v>
      </c>
      <c r="S76"/>
      <c r="T76"/>
    </row>
    <row r="77" spans="1:20" x14ac:dyDescent="0.25">
      <c r="A77" s="7" t="s">
        <v>264</v>
      </c>
      <c r="B77" s="7">
        <v>6128.2</v>
      </c>
      <c r="C77" s="7">
        <v>113.2</v>
      </c>
      <c r="D77" s="7">
        <v>2174.1</v>
      </c>
      <c r="E77" s="7">
        <v>2412.6999999999998</v>
      </c>
      <c r="F77" s="7">
        <v>170</v>
      </c>
      <c r="G77" s="7">
        <v>626.90000000000009</v>
      </c>
      <c r="H77" s="7">
        <v>792.90000000000009</v>
      </c>
      <c r="I77" s="7">
        <v>8235.3000000000011</v>
      </c>
      <c r="K77" s="7">
        <v>165.8</v>
      </c>
      <c r="L77" s="7">
        <v>134.30000000000001</v>
      </c>
      <c r="M77" s="7">
        <v>106686.70000000008</v>
      </c>
      <c r="N77" s="7">
        <v>5549.9</v>
      </c>
      <c r="O77" s="7">
        <v>720.2</v>
      </c>
      <c r="P77" s="7">
        <v>2879.2</v>
      </c>
      <c r="Q77" s="7">
        <v>136789.40000000011</v>
      </c>
      <c r="R77" s="67">
        <f t="shared" si="1"/>
        <v>279</v>
      </c>
      <c r="S77"/>
      <c r="T77"/>
    </row>
    <row r="78" spans="1:20" x14ac:dyDescent="0.25">
      <c r="A78" s="7" t="s">
        <v>81</v>
      </c>
      <c r="B78" s="7">
        <v>7876.0000000000036</v>
      </c>
      <c r="C78" s="7">
        <v>8946.7999999999993</v>
      </c>
      <c r="D78" s="7">
        <v>61152.599999999969</v>
      </c>
      <c r="E78" s="7">
        <v>16649.199999999993</v>
      </c>
      <c r="F78" s="7">
        <v>8478.0000000000018</v>
      </c>
      <c r="G78" s="7">
        <v>10916.700000000003</v>
      </c>
      <c r="H78" s="7">
        <v>21207.700000000004</v>
      </c>
      <c r="I78" s="7">
        <v>168531.80000000019</v>
      </c>
      <c r="J78" s="7">
        <v>5076.6999999999989</v>
      </c>
      <c r="K78" s="7">
        <v>917.7</v>
      </c>
      <c r="L78" s="7">
        <v>1887.6</v>
      </c>
      <c r="M78" s="7">
        <v>666905.19999999821</v>
      </c>
      <c r="N78" s="7">
        <v>45722.599999999991</v>
      </c>
      <c r="O78" s="7">
        <v>10544.900000000001</v>
      </c>
      <c r="P78" s="7">
        <v>68648.300000000047</v>
      </c>
      <c r="Q78" s="7">
        <v>1103461.7999999984</v>
      </c>
      <c r="R78" s="67">
        <f t="shared" si="1"/>
        <v>9864.5</v>
      </c>
      <c r="S78"/>
      <c r="T78"/>
    </row>
    <row r="79" spans="1:20" x14ac:dyDescent="0.25">
      <c r="A79" s="7" t="s">
        <v>82</v>
      </c>
      <c r="B79" s="7">
        <v>484.8</v>
      </c>
      <c r="C79" s="7">
        <v>307.39999999999998</v>
      </c>
      <c r="D79" s="7">
        <v>945.6</v>
      </c>
      <c r="E79" s="7">
        <v>2453.9</v>
      </c>
      <c r="F79" s="7">
        <v>2442</v>
      </c>
      <c r="G79" s="7">
        <v>767.69999999999993</v>
      </c>
      <c r="H79" s="7">
        <v>1058.3</v>
      </c>
      <c r="I79" s="7">
        <v>19410.899999999998</v>
      </c>
      <c r="J79" s="7">
        <v>101.3</v>
      </c>
      <c r="M79" s="7">
        <v>175225.49999999974</v>
      </c>
      <c r="N79" s="7">
        <v>6395.3</v>
      </c>
      <c r="O79" s="7">
        <v>2881</v>
      </c>
      <c r="P79" s="7">
        <v>4597.7999999999993</v>
      </c>
      <c r="Q79" s="7">
        <v>217071.49999999971</v>
      </c>
      <c r="R79" s="67">
        <f t="shared" si="1"/>
        <v>307.39999999999998</v>
      </c>
      <c r="S79"/>
      <c r="T79"/>
    </row>
    <row r="80" spans="1:20" x14ac:dyDescent="0.25">
      <c r="A80" s="7" t="s">
        <v>83</v>
      </c>
      <c r="B80" s="7">
        <v>2847.3</v>
      </c>
      <c r="C80" s="7">
        <v>54.699999999999996</v>
      </c>
      <c r="D80" s="7">
        <v>636.5</v>
      </c>
      <c r="E80" s="7">
        <v>1136.8000000000002</v>
      </c>
      <c r="F80" s="7">
        <v>357.1</v>
      </c>
      <c r="G80" s="7">
        <v>113.4</v>
      </c>
      <c r="H80" s="7">
        <v>158.4</v>
      </c>
      <c r="I80" s="7">
        <v>2012.1000000000004</v>
      </c>
      <c r="M80" s="7">
        <v>53043.099999999969</v>
      </c>
      <c r="N80" s="7">
        <v>2179</v>
      </c>
      <c r="O80" s="7">
        <v>95.5</v>
      </c>
      <c r="P80" s="7">
        <v>844.60000000000014</v>
      </c>
      <c r="Q80" s="7">
        <v>63478.499999999971</v>
      </c>
      <c r="R80" s="67">
        <f t="shared" si="1"/>
        <v>54.699999999999996</v>
      </c>
      <c r="S80"/>
      <c r="T80"/>
    </row>
    <row r="81" spans="1:20" x14ac:dyDescent="0.25">
      <c r="A81" s="7" t="s">
        <v>84</v>
      </c>
      <c r="B81" s="7">
        <v>3589.7999999999984</v>
      </c>
      <c r="C81" s="7">
        <v>1704.3999999999999</v>
      </c>
      <c r="D81" s="7">
        <v>13964.4</v>
      </c>
      <c r="E81" s="7">
        <v>5839.4000000000005</v>
      </c>
      <c r="F81" s="7">
        <v>24003.1</v>
      </c>
      <c r="G81" s="7">
        <v>5705.1000000000013</v>
      </c>
      <c r="H81" s="7">
        <v>3148.2999999999997</v>
      </c>
      <c r="I81" s="7">
        <v>81652.900000000023</v>
      </c>
      <c r="J81" s="7">
        <v>1024.8999999999999</v>
      </c>
      <c r="K81" s="7">
        <v>1448.1999999999996</v>
      </c>
      <c r="L81" s="7">
        <v>9.1</v>
      </c>
      <c r="M81" s="7">
        <v>347202.30000000022</v>
      </c>
      <c r="N81" s="7">
        <v>18236.099999999995</v>
      </c>
      <c r="O81" s="7">
        <v>6428.2</v>
      </c>
      <c r="P81" s="7">
        <v>14003.899999999998</v>
      </c>
      <c r="Q81" s="7">
        <v>527960.10000000021</v>
      </c>
      <c r="R81" s="67">
        <f t="shared" si="1"/>
        <v>3152.5999999999995</v>
      </c>
      <c r="S81"/>
      <c r="T81"/>
    </row>
    <row r="82" spans="1:20" x14ac:dyDescent="0.25">
      <c r="A82" s="7" t="s">
        <v>85</v>
      </c>
      <c r="B82" s="7">
        <v>18403.900000000001</v>
      </c>
      <c r="C82" s="7">
        <v>1345.8</v>
      </c>
      <c r="D82" s="7">
        <v>16488.399999999998</v>
      </c>
      <c r="E82" s="7">
        <v>7887.4999999999991</v>
      </c>
      <c r="F82" s="7">
        <v>2879.8999999999996</v>
      </c>
      <c r="G82" s="7">
        <v>2228.2999999999997</v>
      </c>
      <c r="H82" s="7">
        <v>2038.7</v>
      </c>
      <c r="I82" s="7">
        <v>54812.299999999981</v>
      </c>
      <c r="J82" s="7">
        <v>997.69999999999993</v>
      </c>
      <c r="K82" s="7">
        <v>381.4</v>
      </c>
      <c r="L82" s="7">
        <v>73.5</v>
      </c>
      <c r="M82" s="7">
        <v>238111.70000000007</v>
      </c>
      <c r="N82" s="7">
        <v>11320</v>
      </c>
      <c r="O82" s="7">
        <v>2336.1999999999998</v>
      </c>
      <c r="P82" s="7">
        <v>26891.900000000005</v>
      </c>
      <c r="Q82" s="7">
        <v>386197.20000000007</v>
      </c>
      <c r="R82" s="67">
        <f t="shared" si="1"/>
        <v>1727.1999999999998</v>
      </c>
      <c r="S82"/>
      <c r="T82"/>
    </row>
    <row r="83" spans="1:20" x14ac:dyDescent="0.25">
      <c r="A83" s="7" t="s">
        <v>240</v>
      </c>
      <c r="B83" s="7">
        <v>4034</v>
      </c>
      <c r="C83" s="7">
        <v>1481.3</v>
      </c>
      <c r="D83" s="7">
        <v>28754.9</v>
      </c>
      <c r="E83" s="7">
        <v>8379.5999999999985</v>
      </c>
      <c r="F83" s="7">
        <v>10355.499999999998</v>
      </c>
      <c r="G83" s="7">
        <v>7703.5999999999995</v>
      </c>
      <c r="H83" s="7">
        <v>7878.9000000000005</v>
      </c>
      <c r="I83" s="7">
        <v>57729.599999999889</v>
      </c>
      <c r="J83" s="7">
        <v>3281.7999999999997</v>
      </c>
      <c r="K83" s="7">
        <v>262.7</v>
      </c>
      <c r="L83" s="7">
        <v>333.3</v>
      </c>
      <c r="M83" s="7">
        <v>331743.10000000079</v>
      </c>
      <c r="N83" s="7">
        <v>19142.600000000002</v>
      </c>
      <c r="O83" s="7">
        <v>5893.2</v>
      </c>
      <c r="P83" s="7">
        <v>32234.199999999997</v>
      </c>
      <c r="Q83" s="7">
        <v>519208.30000000069</v>
      </c>
      <c r="R83" s="67">
        <f t="shared" si="1"/>
        <v>1744</v>
      </c>
      <c r="S83"/>
      <c r="T83"/>
    </row>
    <row r="84" spans="1:20" x14ac:dyDescent="0.25">
      <c r="A84" s="7" t="s">
        <v>86</v>
      </c>
      <c r="B84" s="7">
        <v>4848.7999999999993</v>
      </c>
      <c r="C84" s="7">
        <v>3192.1</v>
      </c>
      <c r="D84" s="7">
        <v>12110.999999999996</v>
      </c>
      <c r="E84" s="7">
        <v>5794.0999999999995</v>
      </c>
      <c r="F84" s="7">
        <v>1712</v>
      </c>
      <c r="G84" s="7">
        <v>3871.4999999999995</v>
      </c>
      <c r="H84" s="7">
        <v>906.50000000000011</v>
      </c>
      <c r="I84" s="7">
        <v>111760.70000000016</v>
      </c>
      <c r="J84" s="7">
        <v>2951.6</v>
      </c>
      <c r="K84" s="7">
        <v>380.9</v>
      </c>
      <c r="L84" s="7">
        <v>1011</v>
      </c>
      <c r="M84" s="7">
        <v>373531.00000000029</v>
      </c>
      <c r="N84" s="7">
        <v>21613.1</v>
      </c>
      <c r="O84" s="7">
        <v>7697.1</v>
      </c>
      <c r="P84" s="7">
        <v>25978.1</v>
      </c>
      <c r="Q84" s="7">
        <v>577359.50000000035</v>
      </c>
      <c r="R84" s="67">
        <f t="shared" si="1"/>
        <v>3573</v>
      </c>
      <c r="S84"/>
      <c r="T84"/>
    </row>
    <row r="85" spans="1:20" x14ac:dyDescent="0.25">
      <c r="A85" s="7" t="s">
        <v>87</v>
      </c>
      <c r="B85" s="7">
        <v>263662.0999999998</v>
      </c>
      <c r="C85" s="7">
        <v>410291.00000000041</v>
      </c>
      <c r="D85" s="7">
        <v>1910863.4999999942</v>
      </c>
      <c r="E85" s="7">
        <v>148925.50000000006</v>
      </c>
      <c r="F85" s="7">
        <v>98266.100000000064</v>
      </c>
      <c r="G85" s="7">
        <v>320050.89999999991</v>
      </c>
      <c r="H85" s="7">
        <v>224981.80000000008</v>
      </c>
      <c r="I85" s="7">
        <v>5725838.0000000084</v>
      </c>
      <c r="J85" s="7">
        <v>102654.69999999994</v>
      </c>
      <c r="K85" s="7">
        <v>2784.3999999999996</v>
      </c>
      <c r="L85" s="7">
        <v>123981.10000000003</v>
      </c>
      <c r="M85" s="7">
        <v>3067946.6999999965</v>
      </c>
      <c r="N85" s="7">
        <v>662860.10000000102</v>
      </c>
      <c r="O85" s="7">
        <v>269083.00000000012</v>
      </c>
      <c r="P85" s="7">
        <v>1073719.0000000019</v>
      </c>
      <c r="Q85" s="7">
        <v>14405907.9</v>
      </c>
      <c r="R85" s="67">
        <f t="shared" si="1"/>
        <v>413075.40000000043</v>
      </c>
      <c r="S85"/>
      <c r="T85"/>
    </row>
    <row r="86" spans="1:20" x14ac:dyDescent="0.25">
      <c r="A86" s="7" t="s">
        <v>88</v>
      </c>
      <c r="B86" s="7">
        <v>289.10000000000002</v>
      </c>
      <c r="C86" s="7">
        <v>367.29999999999995</v>
      </c>
      <c r="D86" s="7">
        <v>3845.8999999999996</v>
      </c>
      <c r="E86" s="7">
        <v>1212</v>
      </c>
      <c r="F86" s="7">
        <v>1420.9</v>
      </c>
      <c r="G86" s="7">
        <v>324</v>
      </c>
      <c r="H86" s="7">
        <v>952.59999999999991</v>
      </c>
      <c r="I86" s="7">
        <v>6704.1000000000013</v>
      </c>
      <c r="J86" s="7">
        <v>349.6</v>
      </c>
      <c r="M86" s="7">
        <v>89331.499999999985</v>
      </c>
      <c r="N86" s="7">
        <v>8628</v>
      </c>
      <c r="O86" s="7">
        <v>63.4</v>
      </c>
      <c r="P86" s="7">
        <v>2176.7999999999997</v>
      </c>
      <c r="Q86" s="7">
        <v>115665.19999999998</v>
      </c>
      <c r="R86" s="67">
        <f t="shared" si="1"/>
        <v>367.29999999999995</v>
      </c>
      <c r="S86"/>
      <c r="T86"/>
    </row>
    <row r="87" spans="1:20" x14ac:dyDescent="0.25">
      <c r="A87" s="7" t="s">
        <v>89</v>
      </c>
      <c r="B87" s="7">
        <v>5975.5999999999995</v>
      </c>
      <c r="C87" s="7">
        <v>1835.2</v>
      </c>
      <c r="D87" s="7">
        <v>21876.400000000005</v>
      </c>
      <c r="E87" s="7">
        <v>6223.7999999999975</v>
      </c>
      <c r="F87" s="7">
        <v>10124.1</v>
      </c>
      <c r="G87" s="7">
        <v>4629.7</v>
      </c>
      <c r="H87" s="7">
        <v>2793.4999999999995</v>
      </c>
      <c r="I87" s="7">
        <v>63606.800000000032</v>
      </c>
      <c r="J87" s="7">
        <v>984.80000000000007</v>
      </c>
      <c r="K87" s="7">
        <v>97.3</v>
      </c>
      <c r="L87" s="7">
        <v>362.3</v>
      </c>
      <c r="M87" s="7">
        <v>329377.70000000088</v>
      </c>
      <c r="N87" s="7">
        <v>18528.699999999997</v>
      </c>
      <c r="O87" s="7">
        <v>11045.2</v>
      </c>
      <c r="P87" s="7">
        <v>29897.100000000002</v>
      </c>
      <c r="Q87" s="7">
        <v>507358.20000000094</v>
      </c>
      <c r="R87" s="67">
        <f t="shared" si="1"/>
        <v>1932.5</v>
      </c>
      <c r="S87"/>
      <c r="T87"/>
    </row>
    <row r="88" spans="1:20" x14ac:dyDescent="0.25">
      <c r="A88" s="7" t="s">
        <v>241</v>
      </c>
      <c r="C88" s="7">
        <v>1724.8</v>
      </c>
      <c r="D88" s="7">
        <v>1655.3000000000002</v>
      </c>
      <c r="E88" s="7">
        <v>799.10000000000014</v>
      </c>
      <c r="G88" s="7">
        <v>383.09999999999997</v>
      </c>
      <c r="H88" s="7">
        <v>27</v>
      </c>
      <c r="I88" s="7">
        <v>18602.400000000009</v>
      </c>
      <c r="L88" s="7">
        <v>310</v>
      </c>
      <c r="M88" s="7">
        <v>114225.10000000011</v>
      </c>
      <c r="N88" s="7">
        <v>5253.8</v>
      </c>
      <c r="O88" s="7">
        <v>329.3</v>
      </c>
      <c r="P88" s="7">
        <v>939.7</v>
      </c>
      <c r="Q88" s="7">
        <v>144249.60000000009</v>
      </c>
      <c r="R88" s="67">
        <f t="shared" si="1"/>
        <v>1724.8</v>
      </c>
      <c r="S88"/>
      <c r="T88"/>
    </row>
    <row r="89" spans="1:20" x14ac:dyDescent="0.25">
      <c r="A89" s="7" t="s">
        <v>90</v>
      </c>
      <c r="B89" s="7">
        <v>11539.799999999996</v>
      </c>
      <c r="C89" s="7">
        <v>2155.6</v>
      </c>
      <c r="D89" s="7">
        <v>26064.1</v>
      </c>
      <c r="E89" s="7">
        <v>8731.8000000000011</v>
      </c>
      <c r="F89" s="7">
        <v>2076.2999999999997</v>
      </c>
      <c r="G89" s="7">
        <v>3547.0000000000005</v>
      </c>
      <c r="H89" s="7">
        <v>3608.3</v>
      </c>
      <c r="I89" s="7">
        <v>107818.40000000034</v>
      </c>
      <c r="J89" s="7">
        <v>915.10000000000014</v>
      </c>
      <c r="K89" s="7">
        <v>151.1</v>
      </c>
      <c r="L89" s="7">
        <v>804.90000000000009</v>
      </c>
      <c r="M89" s="7">
        <v>325490.59999999963</v>
      </c>
      <c r="N89" s="7">
        <v>20604.400000000001</v>
      </c>
      <c r="O89" s="7">
        <v>3552.8999999999987</v>
      </c>
      <c r="P89" s="7">
        <v>26482.500000000004</v>
      </c>
      <c r="Q89" s="7">
        <v>543542.80000000005</v>
      </c>
      <c r="R89" s="67">
        <f t="shared" si="1"/>
        <v>2306.6999999999998</v>
      </c>
      <c r="S89"/>
      <c r="T89"/>
    </row>
    <row r="90" spans="1:20" x14ac:dyDescent="0.25">
      <c r="A90" s="7" t="s">
        <v>91</v>
      </c>
      <c r="B90" s="7">
        <v>137.6</v>
      </c>
      <c r="C90" s="7">
        <v>505.5</v>
      </c>
      <c r="D90" s="7">
        <v>4657.6999999999989</v>
      </c>
      <c r="E90" s="7">
        <v>1950.6999999999998</v>
      </c>
      <c r="F90" s="7">
        <v>2074.3000000000002</v>
      </c>
      <c r="G90" s="7">
        <v>1101.1000000000001</v>
      </c>
      <c r="H90" s="7">
        <v>362.3</v>
      </c>
      <c r="I90" s="7">
        <v>14895.199999999995</v>
      </c>
      <c r="J90" s="7">
        <v>1638.6</v>
      </c>
      <c r="L90" s="7">
        <v>299.5</v>
      </c>
      <c r="M90" s="7">
        <v>110083.70000000003</v>
      </c>
      <c r="N90" s="7">
        <v>5378.6</v>
      </c>
      <c r="P90" s="7">
        <v>1784.8000000000002</v>
      </c>
      <c r="Q90" s="7">
        <v>144869.6</v>
      </c>
      <c r="R90" s="67">
        <f t="shared" si="1"/>
        <v>505.5</v>
      </c>
      <c r="S90"/>
      <c r="T90"/>
    </row>
    <row r="91" spans="1:20" x14ac:dyDescent="0.25">
      <c r="A91" s="7" t="s">
        <v>92</v>
      </c>
      <c r="B91" s="7">
        <v>2596.1999999999998</v>
      </c>
      <c r="C91" s="7">
        <v>377.9</v>
      </c>
      <c r="D91" s="7">
        <v>832.5</v>
      </c>
      <c r="E91" s="7">
        <v>499.20000000000005</v>
      </c>
      <c r="F91" s="7">
        <v>3160.7</v>
      </c>
      <c r="G91" s="7">
        <v>559.6</v>
      </c>
      <c r="H91" s="7">
        <v>110.8</v>
      </c>
      <c r="I91" s="7">
        <v>3935.8999999999996</v>
      </c>
      <c r="M91" s="7">
        <v>70182.700000000012</v>
      </c>
      <c r="N91" s="7">
        <v>3125.6000000000004</v>
      </c>
      <c r="O91" s="7">
        <v>492.3</v>
      </c>
      <c r="P91" s="7">
        <v>899.8</v>
      </c>
      <c r="Q91" s="7">
        <v>86773.200000000026</v>
      </c>
      <c r="R91" s="67">
        <f t="shared" si="1"/>
        <v>377.9</v>
      </c>
      <c r="S91"/>
      <c r="T91"/>
    </row>
    <row r="92" spans="1:20" x14ac:dyDescent="0.25">
      <c r="A92" s="7" t="s">
        <v>93</v>
      </c>
      <c r="B92" s="7">
        <v>221.2</v>
      </c>
      <c r="C92" s="7">
        <v>232.5</v>
      </c>
      <c r="D92" s="7">
        <v>2348.6000000000004</v>
      </c>
      <c r="E92" s="7">
        <v>573.6</v>
      </c>
      <c r="F92" s="7">
        <v>188</v>
      </c>
      <c r="H92" s="7">
        <v>709.8</v>
      </c>
      <c r="I92" s="7">
        <v>27848.999999999971</v>
      </c>
      <c r="K92" s="7">
        <v>78.5</v>
      </c>
      <c r="M92" s="7">
        <v>74398.500000000058</v>
      </c>
      <c r="N92" s="7">
        <v>3506.7000000000003</v>
      </c>
      <c r="O92" s="7">
        <v>957.5</v>
      </c>
      <c r="P92" s="7">
        <v>2065.8000000000002</v>
      </c>
      <c r="Q92" s="7">
        <v>113129.70000000003</v>
      </c>
      <c r="R92" s="67">
        <f t="shared" si="1"/>
        <v>311</v>
      </c>
      <c r="S92"/>
      <c r="T92"/>
    </row>
    <row r="93" spans="1:20" x14ac:dyDescent="0.25">
      <c r="A93" s="7" t="s">
        <v>94</v>
      </c>
      <c r="B93" s="7">
        <v>224.3</v>
      </c>
      <c r="C93" s="7">
        <v>135</v>
      </c>
      <c r="D93" s="7">
        <v>891.59999999999991</v>
      </c>
      <c r="E93" s="7">
        <v>916.19999999999993</v>
      </c>
      <c r="F93" s="7">
        <v>1979.6999999999998</v>
      </c>
      <c r="G93" s="7">
        <v>185.6</v>
      </c>
      <c r="H93" s="7">
        <v>300.2</v>
      </c>
      <c r="I93" s="7">
        <v>3356.6</v>
      </c>
      <c r="J93" s="7">
        <v>56.7</v>
      </c>
      <c r="M93" s="7">
        <v>53065.700000000026</v>
      </c>
      <c r="N93" s="7">
        <v>2280</v>
      </c>
      <c r="P93" s="7">
        <v>969.09999999999991</v>
      </c>
      <c r="Q93" s="7">
        <v>64360.700000000026</v>
      </c>
      <c r="R93" s="67">
        <f t="shared" si="1"/>
        <v>135</v>
      </c>
      <c r="S93"/>
      <c r="T93"/>
    </row>
    <row r="94" spans="1:20" x14ac:dyDescent="0.25">
      <c r="A94" s="7" t="s">
        <v>95</v>
      </c>
      <c r="C94" s="7">
        <v>232.60000000000002</v>
      </c>
      <c r="D94" s="7">
        <v>6750.7</v>
      </c>
      <c r="E94" s="7">
        <v>2032.4999999999998</v>
      </c>
      <c r="F94" s="7">
        <v>2818.6</v>
      </c>
      <c r="G94" s="7">
        <v>665.9</v>
      </c>
      <c r="H94" s="7">
        <v>810.9</v>
      </c>
      <c r="I94" s="7">
        <v>17399.699999999997</v>
      </c>
      <c r="J94" s="7">
        <v>78</v>
      </c>
      <c r="L94" s="7">
        <v>1683.3</v>
      </c>
      <c r="M94" s="7">
        <v>173236.39999999982</v>
      </c>
      <c r="N94" s="7">
        <v>5170.2</v>
      </c>
      <c r="O94" s="7">
        <v>1140</v>
      </c>
      <c r="P94" s="7">
        <v>3634.1000000000004</v>
      </c>
      <c r="Q94" s="7">
        <v>215652.89999999982</v>
      </c>
      <c r="R94" s="67">
        <f t="shared" si="1"/>
        <v>232.60000000000002</v>
      </c>
      <c r="S94"/>
      <c r="T94"/>
    </row>
    <row r="95" spans="1:20" x14ac:dyDescent="0.25">
      <c r="A95" s="7" t="s">
        <v>96</v>
      </c>
      <c r="B95" s="7">
        <v>299.8</v>
      </c>
      <c r="C95" s="7">
        <v>193.8</v>
      </c>
      <c r="D95" s="7">
        <v>2598.8999999999996</v>
      </c>
      <c r="E95" s="7">
        <v>2102.1</v>
      </c>
      <c r="F95" s="7">
        <v>336.7</v>
      </c>
      <c r="G95" s="7">
        <v>888.30000000000007</v>
      </c>
      <c r="H95" s="7">
        <v>3133.8</v>
      </c>
      <c r="I95" s="7">
        <v>12711.299999999994</v>
      </c>
      <c r="J95" s="7">
        <v>63.6</v>
      </c>
      <c r="K95" s="7">
        <v>100.1</v>
      </c>
      <c r="M95" s="7">
        <v>127036.59999999989</v>
      </c>
      <c r="N95" s="7">
        <v>4526.9000000000005</v>
      </c>
      <c r="O95" s="7">
        <v>1904.0000000000002</v>
      </c>
      <c r="P95" s="7">
        <v>2975.5000000000005</v>
      </c>
      <c r="Q95" s="7">
        <v>158871.39999999988</v>
      </c>
      <c r="R95" s="67">
        <f t="shared" si="1"/>
        <v>293.89999999999998</v>
      </c>
      <c r="S95"/>
      <c r="T95"/>
    </row>
    <row r="96" spans="1:20" x14ac:dyDescent="0.25">
      <c r="A96" s="7" t="s">
        <v>97</v>
      </c>
      <c r="B96" s="7">
        <v>24</v>
      </c>
      <c r="C96" s="7">
        <v>98.9</v>
      </c>
      <c r="D96" s="7">
        <v>207</v>
      </c>
      <c r="E96" s="7">
        <v>1198.8999999999999</v>
      </c>
      <c r="F96" s="7">
        <v>378.5</v>
      </c>
      <c r="G96" s="7">
        <v>754.5</v>
      </c>
      <c r="I96" s="7">
        <v>2160.7000000000003</v>
      </c>
      <c r="J96" s="7">
        <v>4363</v>
      </c>
      <c r="M96" s="7">
        <v>66355.599999999977</v>
      </c>
      <c r="N96" s="7">
        <v>2563.8000000000002</v>
      </c>
      <c r="O96" s="7">
        <v>1114.3000000000002</v>
      </c>
      <c r="P96" s="7">
        <v>445.2</v>
      </c>
      <c r="Q96" s="7">
        <v>79664.39999999998</v>
      </c>
      <c r="R96" s="67">
        <f t="shared" si="1"/>
        <v>98.9</v>
      </c>
      <c r="S96"/>
      <c r="T96"/>
    </row>
    <row r="97" spans="1:20" x14ac:dyDescent="0.25">
      <c r="A97" s="7" t="s">
        <v>98</v>
      </c>
      <c r="B97" s="7">
        <v>119134.99999999996</v>
      </c>
      <c r="C97" s="7">
        <v>118939.6</v>
      </c>
      <c r="D97" s="7">
        <v>497004.49999999919</v>
      </c>
      <c r="E97" s="7">
        <v>77646.800000000032</v>
      </c>
      <c r="F97" s="7">
        <v>67991.199999999997</v>
      </c>
      <c r="G97" s="7">
        <v>55711.500000000015</v>
      </c>
      <c r="H97" s="7">
        <v>48368.800000000017</v>
      </c>
      <c r="I97" s="7">
        <v>2093173.4000000162</v>
      </c>
      <c r="J97" s="7">
        <v>27159.100000000002</v>
      </c>
      <c r="K97" s="7">
        <v>2235.6999999999998</v>
      </c>
      <c r="L97" s="7">
        <v>15440.400000000001</v>
      </c>
      <c r="M97" s="7">
        <v>1556436.7000000076</v>
      </c>
      <c r="N97" s="7">
        <v>315467.90000000002</v>
      </c>
      <c r="O97" s="7">
        <v>69347.400000000038</v>
      </c>
      <c r="P97" s="7">
        <v>484199.39999999973</v>
      </c>
      <c r="Q97" s="7">
        <v>5548257.4000000237</v>
      </c>
      <c r="R97" s="67">
        <f t="shared" si="1"/>
        <v>121175.3</v>
      </c>
      <c r="S97"/>
      <c r="T97"/>
    </row>
    <row r="98" spans="1:20" x14ac:dyDescent="0.25">
      <c r="A98" s="7" t="s">
        <v>99</v>
      </c>
      <c r="C98" s="7">
        <v>216.7</v>
      </c>
      <c r="D98" s="7">
        <v>3571.9999999999995</v>
      </c>
      <c r="E98" s="7">
        <v>2472.1000000000004</v>
      </c>
      <c r="G98" s="7">
        <v>382.1</v>
      </c>
      <c r="H98" s="7">
        <v>1532.6999999999998</v>
      </c>
      <c r="I98" s="7">
        <v>8403</v>
      </c>
      <c r="M98" s="7">
        <v>128515.09999999986</v>
      </c>
      <c r="N98" s="7">
        <v>6023.4</v>
      </c>
      <c r="O98" s="7">
        <v>2717.1</v>
      </c>
      <c r="P98" s="7">
        <v>4452.2000000000007</v>
      </c>
      <c r="Q98" s="7">
        <v>158286.39999999988</v>
      </c>
      <c r="R98" s="67">
        <f t="shared" si="1"/>
        <v>216.7</v>
      </c>
      <c r="S98"/>
      <c r="T98"/>
    </row>
    <row r="99" spans="1:20" x14ac:dyDescent="0.25">
      <c r="A99" s="7" t="s">
        <v>100</v>
      </c>
      <c r="B99" s="7">
        <v>12250.900000000009</v>
      </c>
      <c r="C99" s="7">
        <v>1865.5</v>
      </c>
      <c r="D99" s="7">
        <v>18689.800000000003</v>
      </c>
      <c r="E99" s="7">
        <v>10774.099999999999</v>
      </c>
      <c r="F99" s="7">
        <v>5451.8</v>
      </c>
      <c r="G99" s="7">
        <v>1905.8999999999999</v>
      </c>
      <c r="H99" s="7">
        <v>6981.1</v>
      </c>
      <c r="I99" s="7">
        <v>117151.59999999985</v>
      </c>
      <c r="J99" s="7">
        <v>1041.4000000000001</v>
      </c>
      <c r="L99" s="7">
        <v>51.6</v>
      </c>
      <c r="M99" s="7">
        <v>443023.4000000002</v>
      </c>
      <c r="N99" s="7">
        <v>16243.600000000002</v>
      </c>
      <c r="O99" s="7">
        <v>6112.5</v>
      </c>
      <c r="P99" s="7">
        <v>13834.1</v>
      </c>
      <c r="Q99" s="7">
        <v>655377.30000000005</v>
      </c>
      <c r="R99" s="67">
        <f t="shared" si="1"/>
        <v>1865.5</v>
      </c>
      <c r="S99"/>
      <c r="T99"/>
    </row>
    <row r="100" spans="1:20" x14ac:dyDescent="0.25">
      <c r="A100" s="7" t="s">
        <v>101</v>
      </c>
      <c r="B100" s="7">
        <v>7400.8</v>
      </c>
      <c r="C100" s="7">
        <v>500.7000000000001</v>
      </c>
      <c r="D100" s="7">
        <v>15414.7</v>
      </c>
      <c r="E100" s="7">
        <v>2286.8000000000002</v>
      </c>
      <c r="F100" s="7">
        <v>636.9</v>
      </c>
      <c r="G100" s="7">
        <v>3526.7</v>
      </c>
      <c r="H100" s="7">
        <v>1578.2</v>
      </c>
      <c r="I100" s="7">
        <v>72245.099999999977</v>
      </c>
      <c r="J100" s="7">
        <v>904.3</v>
      </c>
      <c r="L100" s="7">
        <v>640.59999999999991</v>
      </c>
      <c r="M100" s="7">
        <v>190364</v>
      </c>
      <c r="N100" s="7">
        <v>7000.7</v>
      </c>
      <c r="O100" s="7">
        <v>4885.7000000000007</v>
      </c>
      <c r="P100" s="7">
        <v>17324.799999999996</v>
      </c>
      <c r="Q100" s="7">
        <v>324710</v>
      </c>
      <c r="R100" s="67">
        <f t="shared" si="1"/>
        <v>500.7000000000001</v>
      </c>
      <c r="S100"/>
      <c r="T100"/>
    </row>
    <row r="101" spans="1:20" x14ac:dyDescent="0.25">
      <c r="A101" s="7" t="s">
        <v>102</v>
      </c>
      <c r="B101" s="7">
        <v>3747.5</v>
      </c>
      <c r="C101" s="7">
        <v>1214.5999999999999</v>
      </c>
      <c r="D101" s="7">
        <v>9314.4000000000015</v>
      </c>
      <c r="E101" s="7">
        <v>4223.6000000000004</v>
      </c>
      <c r="F101" s="7">
        <v>2875.4</v>
      </c>
      <c r="G101" s="7">
        <v>5248.7999999999993</v>
      </c>
      <c r="H101" s="7">
        <v>3255.3</v>
      </c>
      <c r="I101" s="7">
        <v>34073.100000000042</v>
      </c>
      <c r="J101" s="7">
        <v>5045.8999999999996</v>
      </c>
      <c r="M101" s="7">
        <v>256778.10000000003</v>
      </c>
      <c r="N101" s="7">
        <v>12384</v>
      </c>
      <c r="O101" s="7">
        <v>1638.7</v>
      </c>
      <c r="P101" s="7">
        <v>20719.399999999994</v>
      </c>
      <c r="Q101" s="7">
        <v>360518.80000000005</v>
      </c>
      <c r="R101" s="67">
        <f t="shared" si="1"/>
        <v>1214.5999999999999</v>
      </c>
      <c r="S101"/>
      <c r="T101"/>
    </row>
    <row r="102" spans="1:20" x14ac:dyDescent="0.25">
      <c r="A102" s="7" t="s">
        <v>265</v>
      </c>
      <c r="B102" s="7">
        <v>887.4</v>
      </c>
      <c r="C102" s="7">
        <v>660.4</v>
      </c>
      <c r="D102" s="7">
        <v>5969.3000000000029</v>
      </c>
      <c r="E102" s="7">
        <v>3794.2999999999997</v>
      </c>
      <c r="F102" s="7">
        <v>1666.6000000000001</v>
      </c>
      <c r="G102" s="7">
        <v>305</v>
      </c>
      <c r="H102" s="7">
        <v>1908.9</v>
      </c>
      <c r="I102" s="7">
        <v>48015.600000000064</v>
      </c>
      <c r="J102" s="7">
        <v>697.6</v>
      </c>
      <c r="L102" s="7">
        <v>115.3</v>
      </c>
      <c r="M102" s="7">
        <v>61885.399999999972</v>
      </c>
      <c r="N102" s="7">
        <v>2543.5</v>
      </c>
      <c r="O102" s="7">
        <v>2859.3</v>
      </c>
      <c r="P102" s="7">
        <v>3069.6</v>
      </c>
      <c r="Q102" s="7">
        <v>134378.20000000004</v>
      </c>
      <c r="R102" s="67">
        <f t="shared" si="1"/>
        <v>660.4</v>
      </c>
      <c r="S102"/>
      <c r="T102"/>
    </row>
    <row r="103" spans="1:20" x14ac:dyDescent="0.25">
      <c r="A103" s="7" t="s">
        <v>104</v>
      </c>
      <c r="C103" s="7">
        <v>297.89999999999998</v>
      </c>
      <c r="D103" s="7">
        <v>4766.0000000000009</v>
      </c>
      <c r="E103" s="7">
        <v>3460.7999999999997</v>
      </c>
      <c r="F103" s="7">
        <v>289.8</v>
      </c>
      <c r="G103" s="7">
        <v>603.69999999999993</v>
      </c>
      <c r="H103" s="7">
        <v>895.09999999999991</v>
      </c>
      <c r="I103" s="7">
        <v>34100.800000000017</v>
      </c>
      <c r="J103" s="7">
        <v>276.5</v>
      </c>
      <c r="L103" s="7">
        <v>171</v>
      </c>
      <c r="M103" s="7">
        <v>219182.00000000012</v>
      </c>
      <c r="N103" s="7">
        <v>5741.3</v>
      </c>
      <c r="O103" s="7">
        <v>2281.8000000000002</v>
      </c>
      <c r="P103" s="7">
        <v>7907.9</v>
      </c>
      <c r="Q103" s="7">
        <v>279974.60000000015</v>
      </c>
      <c r="R103" s="67">
        <f t="shared" si="1"/>
        <v>297.89999999999998</v>
      </c>
      <c r="S103"/>
      <c r="T103"/>
    </row>
    <row r="104" spans="1:20" x14ac:dyDescent="0.25">
      <c r="A104" s="7" t="s">
        <v>242</v>
      </c>
      <c r="B104" s="7">
        <v>3256.3999999999996</v>
      </c>
      <c r="C104" s="7">
        <v>633.5</v>
      </c>
      <c r="D104" s="7">
        <v>6293.5000000000045</v>
      </c>
      <c r="E104" s="7">
        <v>2678.9</v>
      </c>
      <c r="F104" s="7">
        <v>669.90000000000009</v>
      </c>
      <c r="G104" s="7">
        <v>1449.4</v>
      </c>
      <c r="H104" s="7">
        <v>3244.9999999999995</v>
      </c>
      <c r="I104" s="7">
        <v>37387.699999999997</v>
      </c>
      <c r="J104" s="7">
        <v>904.9</v>
      </c>
      <c r="K104" s="7">
        <v>83.7</v>
      </c>
      <c r="L104" s="7">
        <v>313.60000000000002</v>
      </c>
      <c r="M104" s="7">
        <v>149813.10000000027</v>
      </c>
      <c r="N104" s="7">
        <v>3959.6000000000004</v>
      </c>
      <c r="O104" s="7">
        <v>1122</v>
      </c>
      <c r="P104" s="7">
        <v>3548.6999999999994</v>
      </c>
      <c r="Q104" s="7">
        <v>215359.90000000029</v>
      </c>
      <c r="R104" s="67">
        <f t="shared" si="1"/>
        <v>717.2</v>
      </c>
      <c r="S104"/>
      <c r="T104"/>
    </row>
    <row r="105" spans="1:20" x14ac:dyDescent="0.25">
      <c r="A105" s="7" t="s">
        <v>106</v>
      </c>
      <c r="B105" s="7">
        <v>1148.0999999999999</v>
      </c>
      <c r="C105" s="7">
        <v>98.300000000000011</v>
      </c>
      <c r="D105" s="7">
        <v>207.7</v>
      </c>
      <c r="E105" s="7">
        <v>1518.8000000000002</v>
      </c>
      <c r="F105" s="7">
        <v>523.6</v>
      </c>
      <c r="G105" s="7">
        <v>524.29999999999995</v>
      </c>
      <c r="H105" s="7">
        <v>3508.8999999999996</v>
      </c>
      <c r="I105" s="7">
        <v>2868.1</v>
      </c>
      <c r="M105" s="7">
        <v>95558.599999999904</v>
      </c>
      <c r="N105" s="7">
        <v>7170.9000000000005</v>
      </c>
      <c r="O105" s="7">
        <v>1799.1999999999998</v>
      </c>
      <c r="P105" s="7">
        <v>1949</v>
      </c>
      <c r="Q105" s="7">
        <v>116875.4999999999</v>
      </c>
      <c r="R105" s="67">
        <f t="shared" si="1"/>
        <v>98.300000000000011</v>
      </c>
      <c r="S105"/>
      <c r="T105"/>
    </row>
    <row r="106" spans="1:20" x14ac:dyDescent="0.25">
      <c r="A106" s="7" t="s">
        <v>107</v>
      </c>
      <c r="B106" s="7">
        <v>121.2</v>
      </c>
      <c r="C106" s="7">
        <v>525.20000000000005</v>
      </c>
      <c r="D106" s="7">
        <v>3140.5</v>
      </c>
      <c r="E106" s="7">
        <v>1847.7000000000003</v>
      </c>
      <c r="F106" s="7">
        <v>3361.8</v>
      </c>
      <c r="H106" s="7">
        <v>2965.1</v>
      </c>
      <c r="I106" s="7">
        <v>20084.100000000009</v>
      </c>
      <c r="J106" s="7">
        <v>300</v>
      </c>
      <c r="L106" s="7">
        <v>196</v>
      </c>
      <c r="M106" s="7">
        <v>125219.5</v>
      </c>
      <c r="N106" s="7">
        <v>6362.9</v>
      </c>
      <c r="O106" s="7">
        <v>301</v>
      </c>
      <c r="P106" s="7">
        <v>3807.7999999999997</v>
      </c>
      <c r="Q106" s="7">
        <v>168232.8</v>
      </c>
      <c r="R106" s="67">
        <f t="shared" si="1"/>
        <v>525.20000000000005</v>
      </c>
      <c r="S106"/>
      <c r="T106"/>
    </row>
    <row r="107" spans="1:20" x14ac:dyDescent="0.25">
      <c r="A107" s="7" t="s">
        <v>243</v>
      </c>
      <c r="B107" s="7">
        <v>59</v>
      </c>
      <c r="C107" s="7">
        <v>628.29999999999995</v>
      </c>
      <c r="D107" s="7">
        <v>2017.8</v>
      </c>
      <c r="E107" s="7">
        <v>939.4</v>
      </c>
      <c r="F107" s="7">
        <v>1263.8</v>
      </c>
      <c r="G107" s="7">
        <v>427.7</v>
      </c>
      <c r="H107" s="7">
        <v>786.09999999999991</v>
      </c>
      <c r="I107" s="7">
        <v>9048.6000000000058</v>
      </c>
      <c r="J107" s="7">
        <v>405.3</v>
      </c>
      <c r="K107" s="7">
        <v>57.8</v>
      </c>
      <c r="M107" s="7">
        <v>110137.90000000023</v>
      </c>
      <c r="N107" s="7">
        <v>3239.5</v>
      </c>
      <c r="O107" s="7">
        <v>1781.3</v>
      </c>
      <c r="P107" s="7">
        <v>2532.6999999999998</v>
      </c>
      <c r="Q107" s="7">
        <v>133325.20000000024</v>
      </c>
      <c r="R107" s="67">
        <f t="shared" si="1"/>
        <v>686.09999999999991</v>
      </c>
      <c r="S107"/>
      <c r="T107"/>
    </row>
    <row r="108" spans="1:20" x14ac:dyDescent="0.25">
      <c r="A108" s="7" t="s">
        <v>108</v>
      </c>
      <c r="B108" s="7">
        <v>234.1</v>
      </c>
      <c r="C108" s="7">
        <v>317.10000000000002</v>
      </c>
      <c r="D108" s="7">
        <v>403.59999999999997</v>
      </c>
      <c r="E108" s="7">
        <v>2258.6999999999998</v>
      </c>
      <c r="G108" s="7">
        <v>102.7</v>
      </c>
      <c r="H108" s="7">
        <v>1411.8</v>
      </c>
      <c r="I108" s="7">
        <v>12020.400000000001</v>
      </c>
      <c r="J108" s="7">
        <v>1344.5</v>
      </c>
      <c r="M108" s="7">
        <v>168406.70000000004</v>
      </c>
      <c r="N108" s="7">
        <v>6130.5</v>
      </c>
      <c r="O108" s="7">
        <v>1162.4000000000001</v>
      </c>
      <c r="P108" s="7">
        <v>7230.9000000000005</v>
      </c>
      <c r="Q108" s="7">
        <v>201023.40000000002</v>
      </c>
      <c r="R108" s="67">
        <f t="shared" si="1"/>
        <v>317.10000000000002</v>
      </c>
      <c r="S108"/>
      <c r="T108"/>
    </row>
    <row r="109" spans="1:20" x14ac:dyDescent="0.25">
      <c r="A109" s="7" t="s">
        <v>109</v>
      </c>
      <c r="B109" s="7">
        <v>436.7</v>
      </c>
      <c r="C109" s="7">
        <v>375.8</v>
      </c>
      <c r="D109" s="7">
        <v>2274.1000000000004</v>
      </c>
      <c r="E109" s="7">
        <v>9021.1</v>
      </c>
      <c r="F109" s="7">
        <v>35650.899999999943</v>
      </c>
      <c r="G109" s="7">
        <v>1393.8</v>
      </c>
      <c r="H109" s="7">
        <v>3651.4</v>
      </c>
      <c r="I109" s="7">
        <v>30707.699999999964</v>
      </c>
      <c r="J109" s="7">
        <v>102.8</v>
      </c>
      <c r="K109" s="7">
        <v>210.9</v>
      </c>
      <c r="L109" s="7">
        <v>134.6</v>
      </c>
      <c r="M109" s="7">
        <v>244208.19999999949</v>
      </c>
      <c r="N109" s="7">
        <v>7522.4</v>
      </c>
      <c r="O109" s="7">
        <v>11040</v>
      </c>
      <c r="P109" s="7">
        <v>4002.0000000000005</v>
      </c>
      <c r="Q109" s="7">
        <v>350732.39999999944</v>
      </c>
      <c r="R109" s="67">
        <f t="shared" si="1"/>
        <v>586.70000000000005</v>
      </c>
      <c r="S109"/>
      <c r="T109"/>
    </row>
    <row r="110" spans="1:20" x14ac:dyDescent="0.25">
      <c r="A110" s="7" t="s">
        <v>110</v>
      </c>
      <c r="B110" s="7">
        <v>540.1</v>
      </c>
      <c r="C110" s="7">
        <v>383.3</v>
      </c>
      <c r="D110" s="7">
        <v>7679.8</v>
      </c>
      <c r="E110" s="7">
        <v>2787.9</v>
      </c>
      <c r="F110" s="7">
        <v>6236.2999999999993</v>
      </c>
      <c r="G110" s="7">
        <v>1866.9999999999998</v>
      </c>
      <c r="H110" s="7">
        <v>531.9</v>
      </c>
      <c r="I110" s="7">
        <v>17612.200000000008</v>
      </c>
      <c r="J110" s="7">
        <v>957.5</v>
      </c>
      <c r="K110" s="7">
        <v>241.3</v>
      </c>
      <c r="L110" s="7">
        <v>41</v>
      </c>
      <c r="M110" s="7">
        <v>131088.69999999995</v>
      </c>
      <c r="N110" s="7">
        <v>6945.1</v>
      </c>
      <c r="O110" s="7">
        <v>3258</v>
      </c>
      <c r="P110" s="7">
        <v>9596.2000000000007</v>
      </c>
      <c r="Q110" s="7">
        <v>189766.3</v>
      </c>
      <c r="R110" s="67">
        <f t="shared" si="1"/>
        <v>624.6</v>
      </c>
      <c r="S110"/>
      <c r="T110"/>
    </row>
    <row r="111" spans="1:20" x14ac:dyDescent="0.25">
      <c r="A111" s="7" t="s">
        <v>111</v>
      </c>
      <c r="B111" s="7">
        <v>13824.4</v>
      </c>
      <c r="C111" s="7">
        <v>38787</v>
      </c>
      <c r="D111" s="7">
        <v>86991.6</v>
      </c>
      <c r="E111" s="7">
        <v>18039.499999999993</v>
      </c>
      <c r="F111" s="7">
        <v>7896.7999999999984</v>
      </c>
      <c r="G111" s="7">
        <v>12251.9</v>
      </c>
      <c r="H111" s="7">
        <v>7340.9</v>
      </c>
      <c r="I111" s="7">
        <v>184606.3</v>
      </c>
      <c r="J111" s="7">
        <v>8199.4</v>
      </c>
      <c r="K111" s="7">
        <v>2466.6999999999998</v>
      </c>
      <c r="L111" s="7">
        <v>1664.6</v>
      </c>
      <c r="M111" s="7">
        <v>466184.20000000048</v>
      </c>
      <c r="N111" s="7">
        <v>45577.499999999956</v>
      </c>
      <c r="O111" s="7">
        <v>15692.100000000002</v>
      </c>
      <c r="P111" s="7">
        <v>133526.49999999985</v>
      </c>
      <c r="Q111" s="7">
        <v>1043049.4000000004</v>
      </c>
      <c r="R111" s="67">
        <f t="shared" si="1"/>
        <v>41253.699999999997</v>
      </c>
      <c r="S111"/>
      <c r="T111"/>
    </row>
    <row r="112" spans="1:20" x14ac:dyDescent="0.25">
      <c r="A112" s="7" t="s">
        <v>112</v>
      </c>
      <c r="B112" s="7">
        <v>154</v>
      </c>
      <c r="C112" s="7">
        <v>193.5</v>
      </c>
      <c r="D112" s="7">
        <v>6618.6</v>
      </c>
      <c r="E112" s="7">
        <v>1818.5</v>
      </c>
      <c r="F112" s="7">
        <v>562</v>
      </c>
      <c r="G112" s="7">
        <v>1014.7</v>
      </c>
      <c r="H112" s="7">
        <v>302.60000000000002</v>
      </c>
      <c r="I112" s="7">
        <v>23796.699999999972</v>
      </c>
      <c r="J112" s="7">
        <v>954.5</v>
      </c>
      <c r="K112" s="7">
        <v>75</v>
      </c>
      <c r="L112" s="7">
        <v>44</v>
      </c>
      <c r="M112" s="7">
        <v>91302.399999999951</v>
      </c>
      <c r="N112" s="7">
        <v>7399.0999999999995</v>
      </c>
      <c r="O112" s="7">
        <v>1332.3</v>
      </c>
      <c r="P112" s="7">
        <v>4332.1000000000004</v>
      </c>
      <c r="Q112" s="7">
        <v>139899.99999999991</v>
      </c>
      <c r="R112" s="67">
        <f t="shared" si="1"/>
        <v>268.5</v>
      </c>
      <c r="S112"/>
      <c r="T112"/>
    </row>
    <row r="113" spans="1:20" x14ac:dyDescent="0.25">
      <c r="A113" s="7" t="s">
        <v>113</v>
      </c>
      <c r="B113" s="7">
        <v>3146.0000000000005</v>
      </c>
      <c r="C113" s="7">
        <v>1419.7</v>
      </c>
      <c r="D113" s="7">
        <v>24239</v>
      </c>
      <c r="E113" s="7">
        <v>3809.6</v>
      </c>
      <c r="F113" s="7">
        <v>2245.9</v>
      </c>
      <c r="G113" s="7">
        <v>763.90000000000009</v>
      </c>
      <c r="H113" s="7">
        <v>769.30000000000007</v>
      </c>
      <c r="I113" s="7">
        <v>24339.200000000008</v>
      </c>
      <c r="J113" s="7">
        <v>467.2</v>
      </c>
      <c r="K113" s="7">
        <v>600</v>
      </c>
      <c r="L113" s="7">
        <v>403.3</v>
      </c>
      <c r="M113" s="7">
        <v>162990.19999999963</v>
      </c>
      <c r="N113" s="7">
        <v>13317.8</v>
      </c>
      <c r="O113" s="7">
        <v>969</v>
      </c>
      <c r="P113" s="7">
        <v>8233.7000000000007</v>
      </c>
      <c r="Q113" s="7">
        <v>247713.79999999964</v>
      </c>
      <c r="R113" s="67">
        <f t="shared" si="1"/>
        <v>2019.7</v>
      </c>
      <c r="S113"/>
      <c r="T113"/>
    </row>
    <row r="114" spans="1:20" x14ac:dyDescent="0.25">
      <c r="A114" s="7" t="s">
        <v>114</v>
      </c>
      <c r="B114" s="7">
        <v>405.09999999999997</v>
      </c>
      <c r="C114" s="7">
        <v>812</v>
      </c>
      <c r="D114" s="7">
        <v>9843.2000000000007</v>
      </c>
      <c r="E114" s="7">
        <v>1092.4000000000001</v>
      </c>
      <c r="F114" s="7">
        <v>2759.9</v>
      </c>
      <c r="G114" s="7">
        <v>307.39999999999998</v>
      </c>
      <c r="H114" s="7">
        <v>2341.8999999999996</v>
      </c>
      <c r="I114" s="7">
        <v>13605.599999999999</v>
      </c>
      <c r="J114" s="7">
        <v>379.1</v>
      </c>
      <c r="L114" s="7">
        <v>16.2</v>
      </c>
      <c r="M114" s="7">
        <v>75718.500000000073</v>
      </c>
      <c r="N114" s="7">
        <v>3552</v>
      </c>
      <c r="O114" s="7">
        <v>1933.3</v>
      </c>
      <c r="P114" s="7">
        <v>5750.3</v>
      </c>
      <c r="Q114" s="7">
        <v>118516.90000000008</v>
      </c>
      <c r="R114" s="67">
        <f t="shared" si="1"/>
        <v>812</v>
      </c>
      <c r="S114"/>
      <c r="T114"/>
    </row>
    <row r="115" spans="1:20" x14ac:dyDescent="0.25">
      <c r="A115" s="7" t="s">
        <v>115</v>
      </c>
      <c r="B115" s="7">
        <v>22184.5</v>
      </c>
      <c r="C115" s="7">
        <v>13021.700000000004</v>
      </c>
      <c r="D115" s="7">
        <v>101282.0000000001</v>
      </c>
      <c r="E115" s="7">
        <v>20471.700000000004</v>
      </c>
      <c r="F115" s="7">
        <v>29703.5</v>
      </c>
      <c r="G115" s="7">
        <v>28026.100000000006</v>
      </c>
      <c r="H115" s="7">
        <v>22795.999999999996</v>
      </c>
      <c r="I115" s="7">
        <v>403444.19999999955</v>
      </c>
      <c r="J115" s="7">
        <v>10610</v>
      </c>
      <c r="K115" s="7">
        <v>1001.1</v>
      </c>
      <c r="L115" s="7">
        <v>4067.4000000000005</v>
      </c>
      <c r="M115" s="7">
        <v>658835.49999999965</v>
      </c>
      <c r="N115" s="7">
        <v>64513.600000000049</v>
      </c>
      <c r="O115" s="7">
        <v>24534.5</v>
      </c>
      <c r="P115" s="7">
        <v>120705.89999999998</v>
      </c>
      <c r="Q115" s="7">
        <v>1525197.6999999993</v>
      </c>
      <c r="R115" s="67">
        <f t="shared" si="1"/>
        <v>14022.800000000005</v>
      </c>
      <c r="S115"/>
      <c r="T115"/>
    </row>
    <row r="116" spans="1:20" x14ac:dyDescent="0.25">
      <c r="A116" s="7" t="s">
        <v>116</v>
      </c>
      <c r="B116" s="7">
        <v>17852.699999999997</v>
      </c>
      <c r="C116" s="7">
        <v>23320.499999999996</v>
      </c>
      <c r="D116" s="7">
        <v>129355.39999999995</v>
      </c>
      <c r="E116" s="7">
        <v>26651.500000000007</v>
      </c>
      <c r="F116" s="7">
        <v>15982.1</v>
      </c>
      <c r="G116" s="7">
        <v>34601.699999999983</v>
      </c>
      <c r="H116" s="7">
        <v>9744.4999999999982</v>
      </c>
      <c r="I116" s="7">
        <v>307684.89999999851</v>
      </c>
      <c r="J116" s="7">
        <v>9023.5</v>
      </c>
      <c r="K116" s="7">
        <v>2840.9</v>
      </c>
      <c r="L116" s="7">
        <v>8262.7000000000007</v>
      </c>
      <c r="M116" s="7">
        <v>862843</v>
      </c>
      <c r="N116" s="7">
        <v>88633.700000000026</v>
      </c>
      <c r="O116" s="7">
        <v>21240.499999999996</v>
      </c>
      <c r="P116" s="7">
        <v>164515.29999999996</v>
      </c>
      <c r="Q116" s="7">
        <v>1722552.8999999985</v>
      </c>
      <c r="R116" s="67">
        <f t="shared" si="1"/>
        <v>26161.399999999998</v>
      </c>
      <c r="S116"/>
      <c r="T116"/>
    </row>
    <row r="117" spans="1:20" x14ac:dyDescent="0.25">
      <c r="A117" s="7" t="s">
        <v>117</v>
      </c>
      <c r="B117" s="7">
        <v>143.19999999999999</v>
      </c>
      <c r="D117" s="7">
        <v>1047.8</v>
      </c>
      <c r="E117" s="7">
        <v>1352.4</v>
      </c>
      <c r="F117" s="7">
        <v>984.50000000000011</v>
      </c>
      <c r="H117" s="7">
        <v>209</v>
      </c>
      <c r="I117" s="7">
        <v>1519.3999999999996</v>
      </c>
      <c r="J117" s="7">
        <v>21.299999999999997</v>
      </c>
      <c r="M117" s="7">
        <v>57777.900000000038</v>
      </c>
      <c r="N117" s="7">
        <v>2254.9</v>
      </c>
      <c r="O117" s="7">
        <v>820.9</v>
      </c>
      <c r="P117" s="7">
        <v>3004.7999999999997</v>
      </c>
      <c r="Q117" s="7">
        <v>69136.100000000035</v>
      </c>
      <c r="R117" s="67">
        <f t="shared" si="1"/>
        <v>0</v>
      </c>
      <c r="S117"/>
      <c r="T117"/>
    </row>
    <row r="118" spans="1:20" x14ac:dyDescent="0.25">
      <c r="A118" s="7" t="s">
        <v>118</v>
      </c>
      <c r="B118" s="7">
        <v>60.2</v>
      </c>
      <c r="C118" s="7">
        <v>324.5</v>
      </c>
      <c r="D118" s="7">
        <v>1149.8999999999999</v>
      </c>
      <c r="E118" s="7">
        <v>740.5</v>
      </c>
      <c r="F118" s="7">
        <v>450.5</v>
      </c>
      <c r="G118" s="7">
        <v>87.5</v>
      </c>
      <c r="H118" s="7">
        <v>762.8</v>
      </c>
      <c r="I118" s="7">
        <v>10676.400000000007</v>
      </c>
      <c r="J118" s="7">
        <v>62</v>
      </c>
      <c r="M118" s="7">
        <v>116582.30000000003</v>
      </c>
      <c r="N118" s="7">
        <v>4085</v>
      </c>
      <c r="O118" s="7">
        <v>2150</v>
      </c>
      <c r="P118" s="7">
        <v>2823.7000000000003</v>
      </c>
      <c r="Q118" s="7">
        <v>139955.30000000005</v>
      </c>
      <c r="R118" s="67">
        <f t="shared" si="1"/>
        <v>324.5</v>
      </c>
      <c r="S118"/>
      <c r="T118"/>
    </row>
    <row r="119" spans="1:20" x14ac:dyDescent="0.25">
      <c r="A119" s="7" t="s">
        <v>266</v>
      </c>
      <c r="B119" s="7">
        <v>4260.7</v>
      </c>
      <c r="C119" s="7">
        <v>4803</v>
      </c>
      <c r="D119" s="7">
        <v>13183.299999999997</v>
      </c>
      <c r="E119" s="7">
        <v>9086.1</v>
      </c>
      <c r="F119" s="7">
        <v>4945.9999999999991</v>
      </c>
      <c r="G119" s="7">
        <v>6964.5</v>
      </c>
      <c r="H119" s="7">
        <v>3781.1000000000004</v>
      </c>
      <c r="I119" s="7">
        <v>51861.800000000061</v>
      </c>
      <c r="J119" s="7">
        <v>1307</v>
      </c>
      <c r="L119" s="7">
        <v>44.8</v>
      </c>
      <c r="M119" s="7">
        <v>354272.60000000097</v>
      </c>
      <c r="N119" s="7">
        <v>16927.299999999996</v>
      </c>
      <c r="O119" s="7">
        <v>7558.1000000000013</v>
      </c>
      <c r="P119" s="7">
        <v>24202.100000000006</v>
      </c>
      <c r="Q119" s="7">
        <v>503198.40000000095</v>
      </c>
      <c r="R119" s="67">
        <f t="shared" si="1"/>
        <v>4803</v>
      </c>
      <c r="S119"/>
      <c r="T119"/>
    </row>
    <row r="120" spans="1:20" x14ac:dyDescent="0.25">
      <c r="A120" s="7" t="s">
        <v>120</v>
      </c>
      <c r="B120" s="7">
        <v>27</v>
      </c>
      <c r="C120" s="7">
        <v>75.400000000000006</v>
      </c>
      <c r="D120" s="7">
        <v>1237.5</v>
      </c>
      <c r="E120" s="7">
        <v>300.79999999999995</v>
      </c>
      <c r="F120" s="7">
        <v>1339.8000000000002</v>
      </c>
      <c r="G120" s="7">
        <v>212.29999999999998</v>
      </c>
      <c r="I120" s="7">
        <v>1426.5</v>
      </c>
      <c r="M120" s="7">
        <v>16560.799999999988</v>
      </c>
      <c r="N120" s="7">
        <v>81.599999999999994</v>
      </c>
      <c r="O120" s="7">
        <v>390</v>
      </c>
      <c r="Q120" s="7">
        <v>21651.699999999986</v>
      </c>
      <c r="R120" s="67">
        <f t="shared" si="1"/>
        <v>75.400000000000006</v>
      </c>
      <c r="S120"/>
      <c r="T120"/>
    </row>
    <row r="121" spans="1:20" x14ac:dyDescent="0.25">
      <c r="A121" s="7" t="s">
        <v>121</v>
      </c>
      <c r="B121" s="7">
        <v>5252</v>
      </c>
      <c r="C121" s="7">
        <v>851.8</v>
      </c>
      <c r="D121" s="7">
        <v>8576.1</v>
      </c>
      <c r="E121" s="7">
        <v>5272.4000000000005</v>
      </c>
      <c r="F121" s="7">
        <v>3802.5000000000005</v>
      </c>
      <c r="G121" s="7">
        <v>3844.4000000000005</v>
      </c>
      <c r="H121" s="7">
        <v>1659.3</v>
      </c>
      <c r="I121" s="7">
        <v>27716.399999999987</v>
      </c>
      <c r="K121" s="7">
        <v>184.8</v>
      </c>
      <c r="M121" s="7">
        <v>247015.39999999967</v>
      </c>
      <c r="N121" s="7">
        <v>12338</v>
      </c>
      <c r="O121" s="7">
        <v>594.4</v>
      </c>
      <c r="P121" s="7">
        <v>9303.7999999999975</v>
      </c>
      <c r="Q121" s="7">
        <v>326411.2999999997</v>
      </c>
      <c r="R121" s="67">
        <f t="shared" si="1"/>
        <v>1036.5999999999999</v>
      </c>
      <c r="S121"/>
      <c r="T121"/>
    </row>
    <row r="122" spans="1:20" x14ac:dyDescent="0.25">
      <c r="A122" s="7" t="s">
        <v>244</v>
      </c>
      <c r="B122" s="7">
        <v>11585.799999999996</v>
      </c>
      <c r="C122" s="7">
        <v>3860.3</v>
      </c>
      <c r="D122" s="7">
        <v>41624.000000000022</v>
      </c>
      <c r="E122" s="7">
        <v>33259.4</v>
      </c>
      <c r="F122" s="7">
        <v>134450.30000000002</v>
      </c>
      <c r="G122" s="7">
        <v>8618.3000000000011</v>
      </c>
      <c r="H122" s="7">
        <v>19126.500000000004</v>
      </c>
      <c r="I122" s="7">
        <v>418354.29999999987</v>
      </c>
      <c r="J122" s="7">
        <v>3674.7999999999993</v>
      </c>
      <c r="K122" s="7">
        <v>1528.9</v>
      </c>
      <c r="L122" s="7">
        <v>2297.4</v>
      </c>
      <c r="M122" s="7">
        <v>332384.60000000097</v>
      </c>
      <c r="N122" s="7">
        <v>34893.1</v>
      </c>
      <c r="O122" s="7">
        <v>17690.5</v>
      </c>
      <c r="P122" s="7">
        <v>33611.300000000003</v>
      </c>
      <c r="Q122" s="7">
        <v>1096959.5000000012</v>
      </c>
      <c r="R122" s="67">
        <f t="shared" si="1"/>
        <v>5389.2000000000007</v>
      </c>
      <c r="S122"/>
      <c r="T122"/>
    </row>
    <row r="123" spans="1:20" x14ac:dyDescent="0.25">
      <c r="A123" s="7" t="s">
        <v>122</v>
      </c>
      <c r="C123" s="7">
        <v>1135.1000000000001</v>
      </c>
      <c r="D123" s="7">
        <v>11144.599999999997</v>
      </c>
      <c r="E123" s="7">
        <v>2302.2999999999997</v>
      </c>
      <c r="F123" s="7">
        <v>2843.3</v>
      </c>
      <c r="G123" s="7">
        <v>1332.7</v>
      </c>
      <c r="H123" s="7">
        <v>1509.3999999999999</v>
      </c>
      <c r="I123" s="7">
        <v>64984.80000000001</v>
      </c>
      <c r="J123" s="7">
        <v>1159.7</v>
      </c>
      <c r="L123" s="7">
        <v>223.7</v>
      </c>
      <c r="M123" s="7">
        <v>186435.59999999983</v>
      </c>
      <c r="N123" s="7">
        <v>10337.200000000001</v>
      </c>
      <c r="O123" s="7">
        <v>3357</v>
      </c>
      <c r="P123" s="7">
        <v>6786.6000000000013</v>
      </c>
      <c r="Q123" s="7">
        <v>293551.99999999983</v>
      </c>
      <c r="R123" s="67">
        <f t="shared" si="1"/>
        <v>1135.1000000000001</v>
      </c>
      <c r="S123"/>
      <c r="T123"/>
    </row>
    <row r="124" spans="1:20" x14ac:dyDescent="0.25">
      <c r="A124" s="7" t="s">
        <v>123</v>
      </c>
      <c r="B124" s="7">
        <v>1481.7000000000003</v>
      </c>
      <c r="C124" s="7">
        <v>242.7</v>
      </c>
      <c r="D124" s="7">
        <v>1938.0000000000002</v>
      </c>
      <c r="E124" s="7">
        <v>4863.5</v>
      </c>
      <c r="F124" s="7">
        <v>14459.8</v>
      </c>
      <c r="G124" s="7">
        <v>862.7</v>
      </c>
      <c r="H124" s="7">
        <v>1595.9</v>
      </c>
      <c r="I124" s="7">
        <v>19433.800000000032</v>
      </c>
      <c r="J124" s="7">
        <v>4004.3999999999996</v>
      </c>
      <c r="K124" s="7">
        <v>1223</v>
      </c>
      <c r="M124" s="7">
        <v>124982.3000000001</v>
      </c>
      <c r="N124" s="7">
        <v>4219.1000000000004</v>
      </c>
      <c r="O124" s="7">
        <v>4719.0999999999995</v>
      </c>
      <c r="P124" s="7">
        <v>8421.8999999999978</v>
      </c>
      <c r="Q124" s="7">
        <v>192447.90000000014</v>
      </c>
      <c r="R124" s="67">
        <f t="shared" si="1"/>
        <v>1465.7</v>
      </c>
      <c r="S124"/>
      <c r="T124"/>
    </row>
    <row r="125" spans="1:20" x14ac:dyDescent="0.25">
      <c r="A125" s="7" t="s">
        <v>124</v>
      </c>
      <c r="B125" s="7">
        <v>294.89999999999998</v>
      </c>
      <c r="C125" s="7">
        <v>279.2</v>
      </c>
      <c r="D125" s="7">
        <v>1498.5</v>
      </c>
      <c r="E125" s="7">
        <v>1671.6000000000001</v>
      </c>
      <c r="F125" s="7">
        <v>2391</v>
      </c>
      <c r="G125" s="7">
        <v>3584.7</v>
      </c>
      <c r="H125" s="7">
        <v>419.7</v>
      </c>
      <c r="I125" s="7">
        <v>3704.2000000000003</v>
      </c>
      <c r="J125" s="7">
        <v>89.3</v>
      </c>
      <c r="L125" s="7">
        <v>82.3</v>
      </c>
      <c r="M125" s="7">
        <v>69015.699999999939</v>
      </c>
      <c r="N125" s="7">
        <v>3658</v>
      </c>
      <c r="P125" s="7">
        <v>3902.9</v>
      </c>
      <c r="Q125" s="7">
        <v>90591.999999999927</v>
      </c>
      <c r="R125" s="67">
        <f t="shared" si="1"/>
        <v>279.2</v>
      </c>
      <c r="S125"/>
      <c r="T125"/>
    </row>
    <row r="126" spans="1:20" x14ac:dyDescent="0.25">
      <c r="A126" s="7" t="s">
        <v>125</v>
      </c>
      <c r="B126" s="7">
        <v>98.1</v>
      </c>
      <c r="C126" s="7">
        <v>155.1</v>
      </c>
      <c r="D126" s="7">
        <v>2915</v>
      </c>
      <c r="E126" s="7">
        <v>985.1</v>
      </c>
      <c r="F126" s="7">
        <v>295.7</v>
      </c>
      <c r="G126" s="7">
        <v>1149.5999999999999</v>
      </c>
      <c r="H126" s="7">
        <v>1062.5</v>
      </c>
      <c r="I126" s="7">
        <v>18463.90000000002</v>
      </c>
      <c r="J126" s="7">
        <v>262.2</v>
      </c>
      <c r="L126" s="7">
        <v>42.6</v>
      </c>
      <c r="M126" s="7">
        <v>64078.499999999993</v>
      </c>
      <c r="N126" s="7">
        <v>3614.3999999999996</v>
      </c>
      <c r="O126" s="7">
        <v>304.39999999999998</v>
      </c>
      <c r="P126" s="7">
        <v>3305.9</v>
      </c>
      <c r="Q126" s="7">
        <v>96733</v>
      </c>
      <c r="R126" s="67">
        <f t="shared" si="1"/>
        <v>155.1</v>
      </c>
      <c r="S126"/>
      <c r="T126"/>
    </row>
    <row r="127" spans="1:20" x14ac:dyDescent="0.25">
      <c r="A127" s="7" t="s">
        <v>126</v>
      </c>
      <c r="B127" s="7">
        <v>7545.8</v>
      </c>
      <c r="C127" s="7">
        <v>292.7</v>
      </c>
      <c r="D127" s="7">
        <v>4201.5</v>
      </c>
      <c r="E127" s="7">
        <v>1463.1000000000001</v>
      </c>
      <c r="F127" s="7">
        <v>1093.5</v>
      </c>
      <c r="G127" s="7">
        <v>349.2</v>
      </c>
      <c r="H127" s="7">
        <v>1754.3999999999999</v>
      </c>
      <c r="I127" s="7">
        <v>22108.100000000002</v>
      </c>
      <c r="J127" s="7">
        <v>122.7</v>
      </c>
      <c r="L127" s="7">
        <v>31.4</v>
      </c>
      <c r="M127" s="7">
        <v>119588.90000000013</v>
      </c>
      <c r="N127" s="7">
        <v>4435</v>
      </c>
      <c r="O127" s="7">
        <v>1501.3</v>
      </c>
      <c r="P127" s="7">
        <v>5952.8</v>
      </c>
      <c r="Q127" s="7">
        <v>170440.40000000011</v>
      </c>
      <c r="R127" s="67">
        <f t="shared" si="1"/>
        <v>292.7</v>
      </c>
      <c r="S127"/>
      <c r="T127"/>
    </row>
    <row r="128" spans="1:20" x14ac:dyDescent="0.25">
      <c r="A128" s="7" t="s">
        <v>127</v>
      </c>
      <c r="B128" s="7">
        <v>5889.5</v>
      </c>
      <c r="C128" s="7">
        <v>995.70000000000027</v>
      </c>
      <c r="D128" s="7">
        <v>10377.900000000001</v>
      </c>
      <c r="E128" s="7">
        <v>2574.1</v>
      </c>
      <c r="F128" s="7">
        <v>1086.4000000000001</v>
      </c>
      <c r="G128" s="7">
        <v>1337.4</v>
      </c>
      <c r="H128" s="7">
        <v>528.5</v>
      </c>
      <c r="I128" s="7">
        <v>24728.500000000011</v>
      </c>
      <c r="J128" s="7">
        <v>1017.5999999999999</v>
      </c>
      <c r="K128" s="7">
        <v>5.7</v>
      </c>
      <c r="L128" s="7">
        <v>728.9</v>
      </c>
      <c r="M128" s="7">
        <v>174988.00000000015</v>
      </c>
      <c r="N128" s="7">
        <v>5940.7999999999993</v>
      </c>
      <c r="O128" s="7">
        <v>7420.2</v>
      </c>
      <c r="P128" s="7">
        <v>11708.999999999998</v>
      </c>
      <c r="Q128" s="7">
        <v>249328.20000000016</v>
      </c>
      <c r="R128" s="67">
        <f t="shared" si="1"/>
        <v>1001.4000000000003</v>
      </c>
      <c r="S128"/>
      <c r="T128"/>
    </row>
    <row r="129" spans="1:20" x14ac:dyDescent="0.25">
      <c r="A129" s="7" t="s">
        <v>128</v>
      </c>
      <c r="B129" s="7">
        <v>15815.500000000002</v>
      </c>
      <c r="C129" s="7">
        <v>3816.1</v>
      </c>
      <c r="D129" s="7">
        <v>47093.000000000007</v>
      </c>
      <c r="E129" s="7">
        <v>14219.400000000003</v>
      </c>
      <c r="F129" s="7">
        <v>16720</v>
      </c>
      <c r="G129" s="7">
        <v>7979.7000000000025</v>
      </c>
      <c r="H129" s="7">
        <v>8804.7000000000007</v>
      </c>
      <c r="I129" s="7">
        <v>239008.49999999991</v>
      </c>
      <c r="J129" s="7">
        <v>4106.1000000000004</v>
      </c>
      <c r="K129" s="7">
        <v>1330.3000000000002</v>
      </c>
      <c r="L129" s="7">
        <v>440.4</v>
      </c>
      <c r="M129" s="7">
        <v>303888.70000000013</v>
      </c>
      <c r="N129" s="7">
        <v>26001.1</v>
      </c>
      <c r="O129" s="7">
        <v>5972.4000000000005</v>
      </c>
      <c r="P129" s="7">
        <v>51659.199999999997</v>
      </c>
      <c r="Q129" s="7">
        <v>746855.1</v>
      </c>
      <c r="R129" s="67">
        <f t="shared" si="1"/>
        <v>5146.3999999999996</v>
      </c>
      <c r="S129"/>
      <c r="T129"/>
    </row>
    <row r="130" spans="1:20" x14ac:dyDescent="0.25">
      <c r="A130" s="7" t="s">
        <v>129</v>
      </c>
      <c r="B130" s="7">
        <v>5946.2</v>
      </c>
      <c r="C130" s="7">
        <v>597.29999999999995</v>
      </c>
      <c r="D130" s="7">
        <v>6823.2000000000007</v>
      </c>
      <c r="E130" s="7">
        <v>1292.6999999999998</v>
      </c>
      <c r="F130" s="7">
        <v>1638.3</v>
      </c>
      <c r="G130" s="7">
        <v>622.6</v>
      </c>
      <c r="H130" s="7">
        <v>1349.3</v>
      </c>
      <c r="I130" s="7">
        <v>36149.300000000054</v>
      </c>
      <c r="J130" s="7">
        <v>467.3</v>
      </c>
      <c r="K130" s="7">
        <v>35</v>
      </c>
      <c r="L130" s="7">
        <v>15.1</v>
      </c>
      <c r="M130" s="7">
        <v>121880.40000000004</v>
      </c>
      <c r="N130" s="7">
        <v>5716.9</v>
      </c>
      <c r="O130" s="7">
        <v>1230.9000000000001</v>
      </c>
      <c r="P130" s="7">
        <v>5952.5</v>
      </c>
      <c r="Q130" s="7">
        <v>189717.00000000009</v>
      </c>
      <c r="R130" s="67">
        <f t="shared" si="1"/>
        <v>632.29999999999995</v>
      </c>
      <c r="S130"/>
      <c r="T130"/>
    </row>
    <row r="131" spans="1:20" x14ac:dyDescent="0.25">
      <c r="A131" s="7" t="s">
        <v>130</v>
      </c>
      <c r="B131" s="7">
        <v>2714.6</v>
      </c>
      <c r="C131" s="7">
        <v>163.5</v>
      </c>
      <c r="D131" s="7">
        <v>2346</v>
      </c>
      <c r="E131" s="7">
        <v>5182.7000000000007</v>
      </c>
      <c r="F131" s="7">
        <v>2590.1000000000004</v>
      </c>
      <c r="G131" s="7">
        <v>504.2</v>
      </c>
      <c r="H131" s="7">
        <v>1796.9</v>
      </c>
      <c r="I131" s="7">
        <v>22329.299999999977</v>
      </c>
      <c r="L131" s="7">
        <v>7.5</v>
      </c>
      <c r="M131" s="7">
        <v>111807.50000000006</v>
      </c>
      <c r="N131" s="7">
        <v>3974.1</v>
      </c>
      <c r="P131" s="7">
        <v>959</v>
      </c>
      <c r="Q131" s="7">
        <v>154375.40000000005</v>
      </c>
      <c r="R131" s="67">
        <f t="shared" si="1"/>
        <v>163.5</v>
      </c>
      <c r="S131"/>
      <c r="T131"/>
    </row>
    <row r="132" spans="1:20" x14ac:dyDescent="0.25">
      <c r="A132" s="7" t="s">
        <v>131</v>
      </c>
      <c r="B132" s="7">
        <v>287.8</v>
      </c>
      <c r="C132" s="7">
        <v>998.8</v>
      </c>
      <c r="D132" s="7">
        <v>18136.900000000005</v>
      </c>
      <c r="E132" s="7">
        <v>3827.1000000000004</v>
      </c>
      <c r="F132" s="7">
        <v>1555.8</v>
      </c>
      <c r="G132" s="7">
        <v>1358.9</v>
      </c>
      <c r="H132" s="7">
        <v>2756.3</v>
      </c>
      <c r="I132" s="7">
        <v>69483.69999999991</v>
      </c>
      <c r="J132" s="7">
        <v>591.6</v>
      </c>
      <c r="K132" s="7">
        <v>203.1</v>
      </c>
      <c r="M132" s="7">
        <v>160113.89999999985</v>
      </c>
      <c r="N132" s="7">
        <v>7388.3000000000011</v>
      </c>
      <c r="O132" s="7">
        <v>23076</v>
      </c>
      <c r="P132" s="7">
        <v>20329.100000000006</v>
      </c>
      <c r="Q132" s="7">
        <v>310107.29999999981</v>
      </c>
      <c r="R132" s="67">
        <f t="shared" ref="R132:R195" si="2">+K132+C132</f>
        <v>1201.8999999999999</v>
      </c>
      <c r="S132"/>
      <c r="T132"/>
    </row>
    <row r="133" spans="1:20" x14ac:dyDescent="0.25">
      <c r="A133" s="7" t="s">
        <v>132</v>
      </c>
      <c r="B133" s="7">
        <v>11050.9</v>
      </c>
      <c r="C133" s="7">
        <v>17921.799999999996</v>
      </c>
      <c r="D133" s="7">
        <v>72502.500000000073</v>
      </c>
      <c r="E133" s="7">
        <v>20910.2</v>
      </c>
      <c r="F133" s="7">
        <v>13909.2</v>
      </c>
      <c r="G133" s="7">
        <v>16415.7</v>
      </c>
      <c r="H133" s="7">
        <v>5757.4</v>
      </c>
      <c r="I133" s="7">
        <v>253129.80000000034</v>
      </c>
      <c r="J133" s="7">
        <v>17782.099999999999</v>
      </c>
      <c r="K133" s="7">
        <v>1366</v>
      </c>
      <c r="L133" s="7">
        <v>915.3</v>
      </c>
      <c r="M133" s="7">
        <v>544137.30000000005</v>
      </c>
      <c r="N133" s="7">
        <v>52298.2</v>
      </c>
      <c r="O133" s="7">
        <v>13383.899999999998</v>
      </c>
      <c r="P133" s="7">
        <v>122634.29999999999</v>
      </c>
      <c r="Q133" s="7">
        <v>1164114.6000000003</v>
      </c>
      <c r="R133" s="67">
        <f t="shared" si="2"/>
        <v>19287.799999999996</v>
      </c>
      <c r="S133"/>
      <c r="T133"/>
    </row>
    <row r="134" spans="1:20" x14ac:dyDescent="0.25">
      <c r="A134" s="7" t="s">
        <v>133</v>
      </c>
      <c r="B134" s="7">
        <v>102.2</v>
      </c>
      <c r="C134" s="7">
        <v>1122.1999999999998</v>
      </c>
      <c r="D134" s="7">
        <v>5203.8000000000011</v>
      </c>
      <c r="E134" s="7">
        <v>5770.1</v>
      </c>
      <c r="F134" s="7">
        <v>1310.6000000000001</v>
      </c>
      <c r="G134" s="7">
        <v>598.80000000000007</v>
      </c>
      <c r="H134" s="7">
        <v>1001.8000000000001</v>
      </c>
      <c r="I134" s="7">
        <v>7033.5999999999995</v>
      </c>
      <c r="J134" s="7">
        <v>443.4</v>
      </c>
      <c r="M134" s="7">
        <v>214511.10000000027</v>
      </c>
      <c r="N134" s="7">
        <v>5747.7999999999993</v>
      </c>
      <c r="O134" s="7">
        <v>3415.9</v>
      </c>
      <c r="P134" s="7">
        <v>3382.5000000000005</v>
      </c>
      <c r="Q134" s="7">
        <v>249643.80000000025</v>
      </c>
      <c r="R134" s="67">
        <f t="shared" si="2"/>
        <v>1122.1999999999998</v>
      </c>
      <c r="S134"/>
      <c r="T134"/>
    </row>
    <row r="135" spans="1:20" x14ac:dyDescent="0.25">
      <c r="A135" s="7" t="s">
        <v>245</v>
      </c>
      <c r="B135" s="7">
        <v>242.10000000000002</v>
      </c>
      <c r="C135" s="7">
        <v>1265.9000000000001</v>
      </c>
      <c r="D135" s="7">
        <v>6437.6</v>
      </c>
      <c r="E135" s="7">
        <v>2347.6999999999998</v>
      </c>
      <c r="F135" s="7">
        <v>1008.6999999999999</v>
      </c>
      <c r="G135" s="7">
        <v>2156.8000000000002</v>
      </c>
      <c r="H135" s="7">
        <v>2395.6999999999998</v>
      </c>
      <c r="I135" s="7">
        <v>33275.600000000013</v>
      </c>
      <c r="J135" s="7">
        <v>308</v>
      </c>
      <c r="M135" s="7">
        <v>255542.09999999966</v>
      </c>
      <c r="N135" s="7">
        <v>9071</v>
      </c>
      <c r="O135" s="7">
        <v>3369.7999999999997</v>
      </c>
      <c r="P135" s="7">
        <v>8383.7000000000007</v>
      </c>
      <c r="Q135" s="7">
        <v>325804.69999999966</v>
      </c>
      <c r="R135" s="67">
        <f t="shared" si="2"/>
        <v>1265.9000000000001</v>
      </c>
      <c r="S135"/>
      <c r="T135"/>
    </row>
    <row r="136" spans="1:20" x14ac:dyDescent="0.25">
      <c r="A136" s="7" t="s">
        <v>134</v>
      </c>
      <c r="B136" s="7">
        <v>101.3</v>
      </c>
      <c r="C136" s="7">
        <v>1868.1000000000001</v>
      </c>
      <c r="D136" s="7">
        <v>5826.9000000000005</v>
      </c>
      <c r="E136" s="7">
        <v>2981.7000000000003</v>
      </c>
      <c r="F136" s="7">
        <v>1212.6999999999998</v>
      </c>
      <c r="G136" s="7">
        <v>1825.3999999999999</v>
      </c>
      <c r="H136" s="7">
        <v>2042.3000000000002</v>
      </c>
      <c r="I136" s="7">
        <v>32768.500000000065</v>
      </c>
      <c r="J136" s="7">
        <v>226.4</v>
      </c>
      <c r="L136" s="7">
        <v>120</v>
      </c>
      <c r="M136" s="7">
        <v>107525.79999999986</v>
      </c>
      <c r="N136" s="7">
        <v>5855.1</v>
      </c>
      <c r="O136" s="7">
        <v>1775</v>
      </c>
      <c r="P136" s="7">
        <v>5593.4</v>
      </c>
      <c r="Q136" s="7">
        <v>169722.59999999992</v>
      </c>
      <c r="R136" s="67">
        <f t="shared" si="2"/>
        <v>1868.1000000000001</v>
      </c>
      <c r="S136"/>
      <c r="T136"/>
    </row>
    <row r="137" spans="1:20" x14ac:dyDescent="0.25">
      <c r="A137" s="7" t="s">
        <v>135</v>
      </c>
      <c r="B137" s="7">
        <v>7668.4999999999973</v>
      </c>
      <c r="C137" s="7">
        <v>635.09999999999991</v>
      </c>
      <c r="D137" s="7">
        <v>6750.5</v>
      </c>
      <c r="E137" s="7">
        <v>4562.3999999999996</v>
      </c>
      <c r="F137" s="7">
        <v>7981.7</v>
      </c>
      <c r="G137" s="7">
        <v>97</v>
      </c>
      <c r="I137" s="7">
        <v>26719.799999999985</v>
      </c>
      <c r="J137" s="7">
        <v>315.8</v>
      </c>
      <c r="K137" s="7">
        <v>108.1</v>
      </c>
      <c r="M137" s="7">
        <v>159611.39999999985</v>
      </c>
      <c r="N137" s="7">
        <v>10194.299999999999</v>
      </c>
      <c r="O137" s="7">
        <v>8145</v>
      </c>
      <c r="P137" s="7">
        <v>5240.5</v>
      </c>
      <c r="Q137" s="7">
        <v>238030.09999999983</v>
      </c>
      <c r="R137" s="67">
        <f t="shared" si="2"/>
        <v>743.19999999999993</v>
      </c>
      <c r="S137"/>
      <c r="T137"/>
    </row>
    <row r="138" spans="1:20" x14ac:dyDescent="0.25">
      <c r="A138" s="7" t="s">
        <v>136</v>
      </c>
      <c r="B138" s="7">
        <v>5437.9000000000005</v>
      </c>
      <c r="C138" s="7">
        <v>1744.4</v>
      </c>
      <c r="D138" s="7">
        <v>10231.300000000005</v>
      </c>
      <c r="E138" s="7">
        <v>3500.9</v>
      </c>
      <c r="F138" s="7">
        <v>2598.4</v>
      </c>
      <c r="G138" s="7">
        <v>2559.1999999999998</v>
      </c>
      <c r="H138" s="7">
        <v>3110.1</v>
      </c>
      <c r="I138" s="7">
        <v>42538.999999999993</v>
      </c>
      <c r="J138" s="7">
        <v>1938.3000000000002</v>
      </c>
      <c r="K138" s="7">
        <v>128.6</v>
      </c>
      <c r="L138" s="7">
        <v>602.6</v>
      </c>
      <c r="M138" s="7">
        <v>156337.8000000001</v>
      </c>
      <c r="N138" s="7">
        <v>5864.1</v>
      </c>
      <c r="O138" s="7">
        <v>3190.9</v>
      </c>
      <c r="P138" s="7">
        <v>12885.999999999998</v>
      </c>
      <c r="Q138" s="7">
        <v>252669.50000000012</v>
      </c>
      <c r="R138" s="67">
        <f t="shared" si="2"/>
        <v>1873</v>
      </c>
      <c r="S138"/>
      <c r="T138"/>
    </row>
    <row r="139" spans="1:20" x14ac:dyDescent="0.25">
      <c r="A139" s="7" t="s">
        <v>137</v>
      </c>
      <c r="B139" s="7">
        <v>6865.9000000000005</v>
      </c>
      <c r="C139" s="7">
        <v>9584.1999999999989</v>
      </c>
      <c r="D139" s="7">
        <v>34361.9</v>
      </c>
      <c r="E139" s="7">
        <v>16445.900000000001</v>
      </c>
      <c r="F139" s="7">
        <v>14128.800000000003</v>
      </c>
      <c r="G139" s="7">
        <v>9254.2000000000007</v>
      </c>
      <c r="H139" s="7">
        <v>6390.2</v>
      </c>
      <c r="I139" s="7">
        <v>204395.69999999984</v>
      </c>
      <c r="J139" s="7">
        <v>5811</v>
      </c>
      <c r="K139" s="7">
        <v>583.29999999999995</v>
      </c>
      <c r="L139" s="7">
        <v>284.2</v>
      </c>
      <c r="M139" s="7">
        <v>449524.89999999956</v>
      </c>
      <c r="N139" s="7">
        <v>40200.69999999999</v>
      </c>
      <c r="O139" s="7">
        <v>7071.1</v>
      </c>
      <c r="P139" s="7">
        <v>40799.69999999999</v>
      </c>
      <c r="Q139" s="7">
        <v>845701.69999999925</v>
      </c>
      <c r="R139" s="67">
        <f t="shared" si="2"/>
        <v>10167.499999999998</v>
      </c>
      <c r="S139"/>
      <c r="T139"/>
    </row>
    <row r="140" spans="1:20" x14ac:dyDescent="0.25">
      <c r="A140" s="7" t="s">
        <v>138</v>
      </c>
      <c r="B140" s="7">
        <v>888.8</v>
      </c>
      <c r="C140" s="7">
        <v>5247.7999999999993</v>
      </c>
      <c r="D140" s="7">
        <v>47267.9</v>
      </c>
      <c r="E140" s="7">
        <v>7378.5000000000009</v>
      </c>
      <c r="F140" s="7">
        <v>4414.2999999999993</v>
      </c>
      <c r="G140" s="7">
        <v>5705.9000000000106</v>
      </c>
      <c r="H140" s="7">
        <v>2221.4</v>
      </c>
      <c r="I140" s="7">
        <v>158256.50000000015</v>
      </c>
      <c r="J140" s="7">
        <v>5223.5</v>
      </c>
      <c r="L140" s="7">
        <v>835.19999999999993</v>
      </c>
      <c r="M140" s="7">
        <v>194979.5999999998</v>
      </c>
      <c r="N140" s="7">
        <v>26267.600000000002</v>
      </c>
      <c r="O140" s="7">
        <v>7042.6</v>
      </c>
      <c r="P140" s="7">
        <v>18423.000000000004</v>
      </c>
      <c r="Q140" s="7">
        <v>484152.59999999992</v>
      </c>
      <c r="R140" s="67">
        <f t="shared" si="2"/>
        <v>5247.7999999999993</v>
      </c>
      <c r="S140"/>
      <c r="T140"/>
    </row>
    <row r="141" spans="1:20" x14ac:dyDescent="0.25">
      <c r="A141" s="7" t="s">
        <v>139</v>
      </c>
      <c r="C141" s="7">
        <v>166</v>
      </c>
      <c r="D141" s="7">
        <v>417.8</v>
      </c>
      <c r="E141" s="7">
        <v>1096.3000000000002</v>
      </c>
      <c r="F141" s="7">
        <v>174</v>
      </c>
      <c r="G141" s="7">
        <v>315.3</v>
      </c>
      <c r="H141" s="7">
        <v>2402.1999999999998</v>
      </c>
      <c r="I141" s="7">
        <v>1277.3000000000002</v>
      </c>
      <c r="M141" s="7">
        <v>36854.200000000004</v>
      </c>
      <c r="P141" s="7">
        <v>401.29999999999995</v>
      </c>
      <c r="Q141" s="7">
        <v>43104.400000000009</v>
      </c>
      <c r="R141" s="67">
        <f t="shared" si="2"/>
        <v>166</v>
      </c>
      <c r="S141"/>
      <c r="T141"/>
    </row>
    <row r="142" spans="1:20" x14ac:dyDescent="0.25">
      <c r="A142" s="7" t="s">
        <v>140</v>
      </c>
      <c r="D142" s="7">
        <v>547.79999999999995</v>
      </c>
      <c r="E142" s="7">
        <v>1348</v>
      </c>
      <c r="F142" s="7">
        <v>565</v>
      </c>
      <c r="H142" s="7">
        <v>612.70000000000005</v>
      </c>
      <c r="I142" s="7">
        <v>4310.7</v>
      </c>
      <c r="J142" s="7">
        <v>400.5</v>
      </c>
      <c r="L142" s="7">
        <v>96.8</v>
      </c>
      <c r="M142" s="7">
        <v>78494.900000000038</v>
      </c>
      <c r="N142" s="7">
        <v>3683.8</v>
      </c>
      <c r="P142" s="7">
        <v>742</v>
      </c>
      <c r="Q142" s="7">
        <v>90802.200000000041</v>
      </c>
      <c r="R142" s="67">
        <f t="shared" si="2"/>
        <v>0</v>
      </c>
      <c r="S142"/>
      <c r="T142"/>
    </row>
    <row r="143" spans="1:20" x14ac:dyDescent="0.25">
      <c r="A143" s="7" t="s">
        <v>246</v>
      </c>
      <c r="B143" s="7">
        <v>580.5</v>
      </c>
      <c r="C143" s="7">
        <v>1055.3999999999999</v>
      </c>
      <c r="D143" s="7">
        <v>5311.9000000000005</v>
      </c>
      <c r="E143" s="7">
        <v>1080.9000000000001</v>
      </c>
      <c r="F143" s="7">
        <v>2433.5999999999995</v>
      </c>
      <c r="G143" s="7">
        <v>1524.3999999999999</v>
      </c>
      <c r="H143" s="7">
        <v>1600</v>
      </c>
      <c r="I143" s="7">
        <v>25594.700000000033</v>
      </c>
      <c r="J143" s="7">
        <v>210.6</v>
      </c>
      <c r="L143" s="7">
        <v>27.599999999999998</v>
      </c>
      <c r="M143" s="7">
        <v>133403.39999999985</v>
      </c>
      <c r="N143" s="7">
        <v>4441.2</v>
      </c>
      <c r="O143" s="7">
        <v>3159.5</v>
      </c>
      <c r="P143" s="7">
        <v>2481.9</v>
      </c>
      <c r="Q143" s="7">
        <v>182905.59999999989</v>
      </c>
      <c r="R143" s="67">
        <f t="shared" si="2"/>
        <v>1055.3999999999999</v>
      </c>
      <c r="S143"/>
      <c r="T143"/>
    </row>
    <row r="144" spans="1:20" x14ac:dyDescent="0.25">
      <c r="A144" s="7" t="s">
        <v>141</v>
      </c>
      <c r="B144" s="7">
        <v>6558.2</v>
      </c>
      <c r="C144" s="7">
        <v>3151.1</v>
      </c>
      <c r="D144" s="7">
        <v>22242</v>
      </c>
      <c r="E144" s="7">
        <v>7150.4999999999991</v>
      </c>
      <c r="F144" s="7">
        <v>2298.3000000000002</v>
      </c>
      <c r="G144" s="7">
        <v>2913.5</v>
      </c>
      <c r="H144" s="7">
        <v>7470.4</v>
      </c>
      <c r="I144" s="7">
        <v>50529.099999999948</v>
      </c>
      <c r="J144" s="7">
        <v>1963.3</v>
      </c>
      <c r="K144" s="7">
        <v>102.7</v>
      </c>
      <c r="L144" s="7">
        <v>515</v>
      </c>
      <c r="M144" s="7">
        <v>268304.5999999998</v>
      </c>
      <c r="N144" s="7">
        <v>11211.1</v>
      </c>
      <c r="O144" s="7">
        <v>1588.4</v>
      </c>
      <c r="P144" s="7">
        <v>21837.100000000006</v>
      </c>
      <c r="Q144" s="7">
        <v>407835.2999999997</v>
      </c>
      <c r="R144" s="67">
        <f t="shared" si="2"/>
        <v>3253.7999999999997</v>
      </c>
      <c r="S144"/>
      <c r="T144"/>
    </row>
    <row r="145" spans="1:20" x14ac:dyDescent="0.25">
      <c r="A145" t="s">
        <v>247</v>
      </c>
      <c r="B145" s="7">
        <v>183.4</v>
      </c>
      <c r="C145" s="7">
        <v>77.2</v>
      </c>
      <c r="D145" s="7">
        <v>49.5</v>
      </c>
      <c r="E145" s="7">
        <v>1235.5999999999999</v>
      </c>
      <c r="F145" s="7">
        <v>5983.7</v>
      </c>
      <c r="G145" s="7">
        <v>175.70000000000002</v>
      </c>
      <c r="H145" s="7">
        <v>582.29999999999995</v>
      </c>
      <c r="I145" s="7">
        <v>8596.9</v>
      </c>
      <c r="J145" s="7">
        <v>246.1</v>
      </c>
      <c r="M145" s="7">
        <v>37949.499999999993</v>
      </c>
      <c r="N145" s="7">
        <v>1873.8</v>
      </c>
      <c r="P145" s="7">
        <v>412.70000000000005</v>
      </c>
      <c r="Q145" s="7">
        <v>57366.399999999994</v>
      </c>
      <c r="R145" s="67">
        <f t="shared" si="2"/>
        <v>77.2</v>
      </c>
      <c r="S145"/>
      <c r="T145"/>
    </row>
    <row r="146" spans="1:20" x14ac:dyDescent="0.25">
      <c r="A146" s="7" t="s">
        <v>142</v>
      </c>
      <c r="B146" s="7">
        <v>8163.4000000000005</v>
      </c>
      <c r="C146" s="7">
        <v>2407.8999999999996</v>
      </c>
      <c r="D146" s="7">
        <v>16139.999999999987</v>
      </c>
      <c r="E146" s="7">
        <v>7905.0999999999985</v>
      </c>
      <c r="F146" s="7">
        <v>52931.299999999981</v>
      </c>
      <c r="G146" s="7">
        <v>3170.8999999999992</v>
      </c>
      <c r="H146" s="7">
        <v>4551.1000000000004</v>
      </c>
      <c r="I146" s="7">
        <v>66332.300000000061</v>
      </c>
      <c r="J146" s="7">
        <v>1175.4000000000001</v>
      </c>
      <c r="K146" s="7">
        <v>291.7</v>
      </c>
      <c r="L146" s="7">
        <v>263.60000000000002</v>
      </c>
      <c r="M146" s="7">
        <v>289361.10000000033</v>
      </c>
      <c r="N146" s="7">
        <v>13219.200000000003</v>
      </c>
      <c r="O146" s="7">
        <v>9842.7000000000007</v>
      </c>
      <c r="P146" s="7">
        <v>37406.600000000013</v>
      </c>
      <c r="Q146" s="7">
        <v>513162.30000000045</v>
      </c>
      <c r="R146" s="67">
        <f t="shared" si="2"/>
        <v>2699.5999999999995</v>
      </c>
      <c r="S146"/>
      <c r="T146"/>
    </row>
    <row r="147" spans="1:20" x14ac:dyDescent="0.25">
      <c r="A147" s="7" t="s">
        <v>143</v>
      </c>
      <c r="C147" s="7">
        <v>272.5</v>
      </c>
      <c r="D147" s="7">
        <v>1186.8</v>
      </c>
      <c r="E147" s="7">
        <v>2147.0999999999995</v>
      </c>
      <c r="F147" s="7">
        <v>2769.2</v>
      </c>
      <c r="G147" s="7">
        <v>345.9</v>
      </c>
      <c r="H147" s="7">
        <v>547</v>
      </c>
      <c r="I147" s="7">
        <v>5130.2</v>
      </c>
      <c r="M147" s="7">
        <v>108288.99999999999</v>
      </c>
      <c r="N147" s="7">
        <v>3526.4</v>
      </c>
      <c r="O147" s="7">
        <v>1149.5999999999999</v>
      </c>
      <c r="P147" s="7">
        <v>2438.4</v>
      </c>
      <c r="Q147" s="7">
        <v>127802.09999999998</v>
      </c>
      <c r="R147" s="67">
        <f t="shared" si="2"/>
        <v>272.5</v>
      </c>
      <c r="S147"/>
      <c r="T147"/>
    </row>
    <row r="148" spans="1:20" x14ac:dyDescent="0.25">
      <c r="A148" s="7" t="s">
        <v>144</v>
      </c>
      <c r="C148" s="7">
        <v>211</v>
      </c>
      <c r="D148" s="7">
        <v>1239.8</v>
      </c>
      <c r="E148" s="7">
        <v>1805.9</v>
      </c>
      <c r="F148" s="7">
        <v>1135.9000000000001</v>
      </c>
      <c r="G148" s="7">
        <v>2032.4999999999998</v>
      </c>
      <c r="H148" s="7">
        <v>695.2</v>
      </c>
      <c r="I148" s="7">
        <v>17179.099999999988</v>
      </c>
      <c r="J148" s="7">
        <v>1467.1999999999998</v>
      </c>
      <c r="M148" s="7">
        <v>71447.700000000012</v>
      </c>
      <c r="N148" s="7">
        <v>3963.3</v>
      </c>
      <c r="O148" s="7">
        <v>2615.5</v>
      </c>
      <c r="P148" s="7">
        <v>4715.5000000000009</v>
      </c>
      <c r="Q148" s="7">
        <v>108508.6</v>
      </c>
      <c r="R148" s="67">
        <f t="shared" si="2"/>
        <v>211</v>
      </c>
      <c r="S148"/>
      <c r="T148"/>
    </row>
    <row r="149" spans="1:20" x14ac:dyDescent="0.25">
      <c r="A149" s="7" t="s">
        <v>145</v>
      </c>
      <c r="B149" s="7">
        <v>1722.3</v>
      </c>
      <c r="C149" s="7">
        <v>519</v>
      </c>
      <c r="D149" s="7">
        <v>17080.200000000004</v>
      </c>
      <c r="E149" s="7">
        <v>2709.2999999999997</v>
      </c>
      <c r="F149" s="7">
        <v>4763.1000000000013</v>
      </c>
      <c r="G149" s="7">
        <v>3025.3</v>
      </c>
      <c r="H149" s="7">
        <v>3006.6</v>
      </c>
      <c r="I149" s="7">
        <v>84630.100000000195</v>
      </c>
      <c r="J149" s="7">
        <v>1391.3999999999999</v>
      </c>
      <c r="K149" s="7">
        <v>86.6</v>
      </c>
      <c r="L149" s="7">
        <v>155.4</v>
      </c>
      <c r="M149" s="7">
        <v>154239.19999999992</v>
      </c>
      <c r="N149" s="7">
        <v>9997.7000000000007</v>
      </c>
      <c r="O149" s="7">
        <v>5834.5</v>
      </c>
      <c r="P149" s="7">
        <v>9281.2999999999993</v>
      </c>
      <c r="Q149" s="7">
        <v>298442.00000000012</v>
      </c>
      <c r="R149" s="67">
        <f t="shared" si="2"/>
        <v>605.6</v>
      </c>
      <c r="S149"/>
      <c r="T149"/>
    </row>
    <row r="150" spans="1:20" x14ac:dyDescent="0.25">
      <c r="A150" s="7" t="s">
        <v>163</v>
      </c>
      <c r="D150" s="7">
        <v>232.10000000000002</v>
      </c>
      <c r="E150" s="7">
        <v>319.7</v>
      </c>
      <c r="F150" s="7">
        <v>620.70000000000005</v>
      </c>
      <c r="G150" s="7">
        <v>486</v>
      </c>
      <c r="H150" s="7">
        <v>779</v>
      </c>
      <c r="I150" s="7">
        <v>2928.1</v>
      </c>
      <c r="L150" s="7">
        <v>12.2</v>
      </c>
      <c r="M150" s="7">
        <v>60886.70000000007</v>
      </c>
      <c r="N150" s="7">
        <v>3001.2000000000003</v>
      </c>
      <c r="O150" s="7">
        <v>277.89999999999998</v>
      </c>
      <c r="P150" s="7">
        <v>766.8</v>
      </c>
      <c r="Q150" s="7">
        <v>70310.400000000067</v>
      </c>
      <c r="R150" s="67">
        <f t="shared" si="2"/>
        <v>0</v>
      </c>
      <c r="S150"/>
      <c r="T150"/>
    </row>
    <row r="151" spans="1:20" x14ac:dyDescent="0.25">
      <c r="A151" s="7" t="s">
        <v>146</v>
      </c>
      <c r="B151" s="7">
        <v>408</v>
      </c>
      <c r="C151" s="7">
        <v>270</v>
      </c>
      <c r="D151" s="7">
        <v>5507.0999999999995</v>
      </c>
      <c r="E151" s="7">
        <v>1298.1999999999998</v>
      </c>
      <c r="F151" s="7">
        <v>1366.4</v>
      </c>
      <c r="G151" s="7">
        <v>732.90000000000009</v>
      </c>
      <c r="H151" s="7">
        <v>2782.3</v>
      </c>
      <c r="I151" s="7">
        <v>20903.100000000002</v>
      </c>
      <c r="J151" s="7">
        <v>1301.5</v>
      </c>
      <c r="M151" s="7">
        <v>139597.29999999999</v>
      </c>
      <c r="N151" s="7">
        <v>5376.5999999999995</v>
      </c>
      <c r="O151" s="7">
        <v>236.4</v>
      </c>
      <c r="P151" s="7">
        <v>4258.5</v>
      </c>
      <c r="Q151" s="7">
        <v>184038.3</v>
      </c>
      <c r="R151" s="67">
        <f t="shared" si="2"/>
        <v>270</v>
      </c>
      <c r="S151"/>
      <c r="T151"/>
    </row>
    <row r="152" spans="1:20" x14ac:dyDescent="0.25">
      <c r="A152" s="7" t="s">
        <v>147</v>
      </c>
      <c r="B152" s="7">
        <v>659.7</v>
      </c>
      <c r="C152" s="7">
        <v>590.79999999999995</v>
      </c>
      <c r="D152" s="7">
        <v>1957.6</v>
      </c>
      <c r="E152" s="7">
        <v>1081</v>
      </c>
      <c r="F152" s="7">
        <v>3324.2999999999997</v>
      </c>
      <c r="H152" s="7">
        <v>2057.3000000000002</v>
      </c>
      <c r="I152" s="7">
        <v>18051.899999999991</v>
      </c>
      <c r="J152" s="7">
        <v>445.7</v>
      </c>
      <c r="M152" s="7">
        <v>127270.80000000003</v>
      </c>
      <c r="N152" s="7">
        <v>6009.8</v>
      </c>
      <c r="O152" s="7">
        <v>443.90000000000003</v>
      </c>
      <c r="P152" s="7">
        <v>3623.9</v>
      </c>
      <c r="Q152" s="7">
        <v>165516.70000000001</v>
      </c>
      <c r="R152" s="67">
        <f t="shared" si="2"/>
        <v>590.79999999999995</v>
      </c>
      <c r="S152"/>
      <c r="T152"/>
    </row>
    <row r="153" spans="1:20" x14ac:dyDescent="0.25">
      <c r="A153" s="7" t="s">
        <v>248</v>
      </c>
      <c r="B153" s="7">
        <v>8318.1</v>
      </c>
      <c r="C153" s="7">
        <v>33106.199999999997</v>
      </c>
      <c r="D153" s="7">
        <v>28975.700000000012</v>
      </c>
      <c r="E153" s="7">
        <v>4464.3</v>
      </c>
      <c r="F153" s="7">
        <v>1647</v>
      </c>
      <c r="G153" s="7">
        <v>2864</v>
      </c>
      <c r="H153" s="7">
        <v>721.8</v>
      </c>
      <c r="I153" s="7">
        <v>70211.500000000087</v>
      </c>
      <c r="J153" s="7">
        <v>216.2</v>
      </c>
      <c r="L153" s="7">
        <v>6612.6</v>
      </c>
      <c r="M153" s="7">
        <v>150951.30000000028</v>
      </c>
      <c r="N153" s="7">
        <v>13680.2</v>
      </c>
      <c r="O153" s="7">
        <v>7902.3000000000011</v>
      </c>
      <c r="P153" s="7">
        <v>32746.2</v>
      </c>
      <c r="Q153" s="7">
        <v>362417.40000000043</v>
      </c>
      <c r="R153" s="67">
        <f t="shared" si="2"/>
        <v>33106.199999999997</v>
      </c>
      <c r="S153"/>
      <c r="T153"/>
    </row>
    <row r="154" spans="1:20" x14ac:dyDescent="0.25">
      <c r="A154" s="7" t="s">
        <v>164</v>
      </c>
      <c r="B154" s="7">
        <v>815.89999999999986</v>
      </c>
      <c r="C154" s="7">
        <v>215.1</v>
      </c>
      <c r="D154" s="7">
        <v>27236.900000000009</v>
      </c>
      <c r="E154" s="7">
        <v>4789.2999999999993</v>
      </c>
      <c r="F154" s="7">
        <v>1100.5</v>
      </c>
      <c r="G154" s="7">
        <v>395.3</v>
      </c>
      <c r="H154" s="7">
        <v>2099.6999999999998</v>
      </c>
      <c r="I154" s="7">
        <v>52378.600000000013</v>
      </c>
      <c r="J154" s="7">
        <v>331.1</v>
      </c>
      <c r="K154" s="7">
        <v>42</v>
      </c>
      <c r="L154" s="7">
        <v>603.6</v>
      </c>
      <c r="M154" s="7">
        <v>233834.19999999987</v>
      </c>
      <c r="N154" s="7">
        <v>9092.4</v>
      </c>
      <c r="O154" s="7">
        <v>5279.2999999999993</v>
      </c>
      <c r="P154" s="7">
        <v>22625.8</v>
      </c>
      <c r="Q154" s="7">
        <v>360839.6999999999</v>
      </c>
      <c r="R154" s="67">
        <f t="shared" si="2"/>
        <v>257.10000000000002</v>
      </c>
      <c r="S154"/>
      <c r="T154"/>
    </row>
    <row r="155" spans="1:20" x14ac:dyDescent="0.25">
      <c r="A155" s="7" t="s">
        <v>165</v>
      </c>
      <c r="B155" s="7">
        <v>3495</v>
      </c>
      <c r="C155" s="7">
        <v>387.4</v>
      </c>
      <c r="D155" s="7">
        <v>9860</v>
      </c>
      <c r="E155" s="7">
        <v>4240.0000000000009</v>
      </c>
      <c r="F155" s="7">
        <v>3218.2</v>
      </c>
      <c r="G155" s="7">
        <v>6120.8</v>
      </c>
      <c r="H155" s="7">
        <v>11480.4</v>
      </c>
      <c r="I155" s="7">
        <v>43564.399999999958</v>
      </c>
      <c r="J155" s="7">
        <v>551.5</v>
      </c>
      <c r="K155" s="7">
        <v>65</v>
      </c>
      <c r="M155" s="7">
        <v>259545.30000000031</v>
      </c>
      <c r="N155" s="7">
        <v>9007.9000000000015</v>
      </c>
      <c r="O155" s="7">
        <v>2910.7</v>
      </c>
      <c r="P155" s="7">
        <v>9547.7999999999993</v>
      </c>
      <c r="Q155" s="7">
        <v>363994.40000000026</v>
      </c>
      <c r="R155" s="67">
        <f t="shared" si="2"/>
        <v>452.4</v>
      </c>
      <c r="S155"/>
      <c r="T155"/>
    </row>
    <row r="156" spans="1:20" x14ac:dyDescent="0.25">
      <c r="A156" s="7" t="s">
        <v>166</v>
      </c>
      <c r="B156" s="7">
        <v>2149.1999999999998</v>
      </c>
      <c r="C156" s="7">
        <v>1125.3</v>
      </c>
      <c r="D156" s="7">
        <v>6877.4000000000005</v>
      </c>
      <c r="E156" s="7">
        <v>4438.4000000000005</v>
      </c>
      <c r="F156" s="7">
        <v>1085.2</v>
      </c>
      <c r="G156" s="7">
        <v>1458.7</v>
      </c>
      <c r="H156" s="7">
        <v>2911.5</v>
      </c>
      <c r="I156" s="7">
        <v>14953.200000000006</v>
      </c>
      <c r="J156" s="7">
        <v>233.1</v>
      </c>
      <c r="K156" s="7">
        <v>79.2</v>
      </c>
      <c r="M156" s="7">
        <v>224426.79999999967</v>
      </c>
      <c r="N156" s="7">
        <v>11789.000000000002</v>
      </c>
      <c r="O156" s="7">
        <v>1023.4</v>
      </c>
      <c r="P156" s="7">
        <v>8674.4000000000015</v>
      </c>
      <c r="Q156" s="7">
        <v>281224.79999999976</v>
      </c>
      <c r="R156" s="67">
        <f t="shared" si="2"/>
        <v>1204.5</v>
      </c>
      <c r="S156"/>
      <c r="T156"/>
    </row>
    <row r="157" spans="1:20" x14ac:dyDescent="0.25">
      <c r="A157" s="7" t="s">
        <v>167</v>
      </c>
      <c r="B157" s="7">
        <v>6078.7999999999993</v>
      </c>
      <c r="C157" s="7">
        <v>2030.2</v>
      </c>
      <c r="D157" s="7">
        <v>16341.200000000004</v>
      </c>
      <c r="E157" s="7">
        <v>5884.8999999999978</v>
      </c>
      <c r="F157" s="7">
        <v>3016.1</v>
      </c>
      <c r="G157" s="7">
        <v>3458.3999999999996</v>
      </c>
      <c r="H157" s="7">
        <v>2955.9</v>
      </c>
      <c r="I157" s="7">
        <v>51892.399999999994</v>
      </c>
      <c r="J157" s="7">
        <v>2733.2999999999997</v>
      </c>
      <c r="K157" s="7">
        <v>733.4</v>
      </c>
      <c r="L157" s="7">
        <v>801.2</v>
      </c>
      <c r="M157" s="7">
        <v>550410.700000001</v>
      </c>
      <c r="N157" s="7">
        <v>21608.999999999996</v>
      </c>
      <c r="O157" s="7">
        <v>4168.1000000000004</v>
      </c>
      <c r="P157" s="7">
        <v>29587.400000000005</v>
      </c>
      <c r="Q157" s="7">
        <v>701701.00000000093</v>
      </c>
      <c r="R157" s="67">
        <f t="shared" si="2"/>
        <v>2763.6</v>
      </c>
      <c r="S157"/>
      <c r="T157"/>
    </row>
    <row r="158" spans="1:20" x14ac:dyDescent="0.25">
      <c r="A158" s="7" t="s">
        <v>168</v>
      </c>
      <c r="B158" s="7">
        <v>143</v>
      </c>
      <c r="C158" s="7">
        <v>121</v>
      </c>
      <c r="D158" s="7">
        <v>3319.3999999999996</v>
      </c>
      <c r="E158" s="7">
        <v>2068</v>
      </c>
      <c r="F158" s="7">
        <v>241.5</v>
      </c>
      <c r="G158" s="7">
        <v>1493.5</v>
      </c>
      <c r="H158" s="7">
        <v>309.89999999999998</v>
      </c>
      <c r="I158" s="7">
        <v>10003.100000000006</v>
      </c>
      <c r="J158" s="7">
        <v>1685.6999999999998</v>
      </c>
      <c r="M158" s="7">
        <v>85754.099999999991</v>
      </c>
      <c r="N158" s="7">
        <v>3509.4999999999995</v>
      </c>
      <c r="P158" s="7">
        <v>1518</v>
      </c>
      <c r="Q158" s="7">
        <v>110166.7</v>
      </c>
      <c r="R158" s="67">
        <f t="shared" si="2"/>
        <v>121</v>
      </c>
      <c r="S158"/>
      <c r="T158"/>
    </row>
    <row r="159" spans="1:20" x14ac:dyDescent="0.25">
      <c r="A159" s="7" t="s">
        <v>148</v>
      </c>
      <c r="B159" s="7">
        <v>18471</v>
      </c>
      <c r="C159" s="7">
        <v>3515.8</v>
      </c>
      <c r="D159" s="7">
        <v>23698.7</v>
      </c>
      <c r="E159" s="7">
        <v>7213.9999999999991</v>
      </c>
      <c r="F159" s="7">
        <v>4523.3999999999996</v>
      </c>
      <c r="G159" s="7">
        <v>5482.4999999999991</v>
      </c>
      <c r="H159" s="7">
        <v>3469.1000000000004</v>
      </c>
      <c r="I159" s="7">
        <v>84720.200000000041</v>
      </c>
      <c r="J159" s="7">
        <v>3342.3</v>
      </c>
      <c r="K159" s="7">
        <v>164.4</v>
      </c>
      <c r="L159" s="7">
        <v>451.8</v>
      </c>
      <c r="M159" s="7">
        <v>510343.49999999994</v>
      </c>
      <c r="N159" s="7">
        <v>25409.200000000001</v>
      </c>
      <c r="O159" s="7">
        <v>7721.1999999999989</v>
      </c>
      <c r="P159" s="7">
        <v>33329.399999999994</v>
      </c>
      <c r="Q159" s="7">
        <v>731856.49999999988</v>
      </c>
      <c r="R159" s="67">
        <f t="shared" si="2"/>
        <v>3680.2000000000003</v>
      </c>
      <c r="S159"/>
      <c r="T159"/>
    </row>
    <row r="160" spans="1:20" x14ac:dyDescent="0.25">
      <c r="A160" s="7" t="s">
        <v>267</v>
      </c>
      <c r="B160" s="7">
        <v>10769.500000000004</v>
      </c>
      <c r="C160" s="7">
        <v>7433.3</v>
      </c>
      <c r="D160" s="7">
        <v>45007.000000000036</v>
      </c>
      <c r="E160" s="7">
        <v>12743.8</v>
      </c>
      <c r="F160" s="7">
        <v>16013.600000000002</v>
      </c>
      <c r="G160" s="7">
        <v>11434.699999999997</v>
      </c>
      <c r="H160" s="7">
        <v>11902.6</v>
      </c>
      <c r="I160" s="7">
        <v>135505.10000000018</v>
      </c>
      <c r="J160" s="7">
        <v>3548.3999999999996</v>
      </c>
      <c r="K160" s="7">
        <v>114.6</v>
      </c>
      <c r="L160" s="7">
        <v>491.90000000000003</v>
      </c>
      <c r="M160" s="7">
        <v>376088.50000000023</v>
      </c>
      <c r="N160" s="7">
        <v>16941.2</v>
      </c>
      <c r="O160" s="7">
        <v>14478.900000000001</v>
      </c>
      <c r="P160" s="7">
        <v>31101.100000000013</v>
      </c>
      <c r="Q160" s="7">
        <v>693574.20000000042</v>
      </c>
      <c r="R160" s="67">
        <f t="shared" si="2"/>
        <v>7547.9000000000005</v>
      </c>
      <c r="S160"/>
      <c r="T160"/>
    </row>
    <row r="161" spans="1:20" x14ac:dyDescent="0.25">
      <c r="A161" s="7" t="s">
        <v>169</v>
      </c>
      <c r="B161" s="7">
        <v>719.10000000000014</v>
      </c>
      <c r="C161" s="7">
        <v>237.9</v>
      </c>
      <c r="D161" s="7">
        <v>1600.1</v>
      </c>
      <c r="E161" s="7">
        <v>2507.4</v>
      </c>
      <c r="F161" s="7">
        <v>367.9</v>
      </c>
      <c r="G161" s="7">
        <v>744.5</v>
      </c>
      <c r="H161" s="7">
        <v>427.70000000000005</v>
      </c>
      <c r="I161" s="7">
        <v>2065.9</v>
      </c>
      <c r="J161" s="7">
        <v>250.7</v>
      </c>
      <c r="M161" s="7">
        <v>111619.00000000009</v>
      </c>
      <c r="N161" s="7">
        <v>5393.5</v>
      </c>
      <c r="P161" s="7">
        <v>3906</v>
      </c>
      <c r="Q161" s="7">
        <v>129839.70000000008</v>
      </c>
      <c r="R161" s="67">
        <f t="shared" si="2"/>
        <v>237.9</v>
      </c>
      <c r="S161"/>
      <c r="T161"/>
    </row>
    <row r="162" spans="1:20" x14ac:dyDescent="0.25">
      <c r="A162" s="7" t="s">
        <v>170</v>
      </c>
      <c r="B162" s="7">
        <v>9626.2000000000007</v>
      </c>
      <c r="C162" s="7">
        <v>3314.8999999999996</v>
      </c>
      <c r="D162" s="7">
        <v>43699.4</v>
      </c>
      <c r="E162" s="7">
        <v>10255.5</v>
      </c>
      <c r="F162" s="7">
        <v>3957.4999999999995</v>
      </c>
      <c r="G162" s="7">
        <v>9034.5000000000018</v>
      </c>
      <c r="H162" s="7">
        <v>3358.2999999999993</v>
      </c>
      <c r="I162" s="7">
        <v>239190.00000000015</v>
      </c>
      <c r="J162" s="7">
        <v>9239.5</v>
      </c>
      <c r="K162" s="7">
        <v>159.9</v>
      </c>
      <c r="L162" s="7">
        <v>1043.4000000000001</v>
      </c>
      <c r="M162" s="7">
        <v>496996.20000000036</v>
      </c>
      <c r="N162" s="7">
        <v>35117.100000000006</v>
      </c>
      <c r="O162" s="7">
        <v>7213</v>
      </c>
      <c r="P162" s="7">
        <v>41384.6</v>
      </c>
      <c r="Q162" s="7">
        <v>913590.00000000047</v>
      </c>
      <c r="R162" s="67">
        <f t="shared" si="2"/>
        <v>3474.7999999999997</v>
      </c>
      <c r="S162"/>
      <c r="T162"/>
    </row>
    <row r="163" spans="1:20" x14ac:dyDescent="0.25">
      <c r="A163" s="7" t="s">
        <v>171</v>
      </c>
      <c r="B163" s="7">
        <v>8415.5999999999949</v>
      </c>
      <c r="C163" s="7">
        <v>174</v>
      </c>
      <c r="D163" s="7">
        <v>10028</v>
      </c>
      <c r="E163" s="7">
        <v>2811.7000000000007</v>
      </c>
      <c r="F163" s="7">
        <v>848.09999999999991</v>
      </c>
      <c r="G163" s="7">
        <v>685.2</v>
      </c>
      <c r="H163" s="7">
        <v>2378.6999999999998</v>
      </c>
      <c r="I163" s="7">
        <v>95351.000000000218</v>
      </c>
      <c r="J163" s="7">
        <v>96</v>
      </c>
      <c r="L163" s="7">
        <v>21.5</v>
      </c>
      <c r="M163" s="7">
        <v>279168.39999999985</v>
      </c>
      <c r="N163" s="7">
        <v>16260.8</v>
      </c>
      <c r="O163" s="7">
        <v>2341.8000000000002</v>
      </c>
      <c r="P163" s="7">
        <v>6710.0000000000009</v>
      </c>
      <c r="Q163" s="7">
        <v>425290.80000000005</v>
      </c>
      <c r="R163" s="67">
        <f t="shared" si="2"/>
        <v>174</v>
      </c>
      <c r="S163"/>
      <c r="T163"/>
    </row>
    <row r="164" spans="1:20" x14ac:dyDescent="0.25">
      <c r="A164" s="7" t="s">
        <v>150</v>
      </c>
      <c r="B164" s="7">
        <v>5171.9000000000005</v>
      </c>
      <c r="C164" s="7">
        <v>19114.300000000003</v>
      </c>
      <c r="D164" s="7">
        <v>39403.000000000007</v>
      </c>
      <c r="E164" s="7">
        <v>8719.2999999999975</v>
      </c>
      <c r="F164" s="7">
        <v>9594.5</v>
      </c>
      <c r="G164" s="7">
        <v>9512.4999999999982</v>
      </c>
      <c r="H164" s="7">
        <v>4494.1000000000013</v>
      </c>
      <c r="I164" s="7">
        <v>122210.40000000001</v>
      </c>
      <c r="J164" s="7">
        <v>4038.4</v>
      </c>
      <c r="K164" s="7">
        <v>457.8</v>
      </c>
      <c r="L164" s="7">
        <v>1992.9</v>
      </c>
      <c r="M164" s="7">
        <v>435637.90000000107</v>
      </c>
      <c r="N164" s="7">
        <v>34414.199999999997</v>
      </c>
      <c r="O164" s="7">
        <v>8088.0000000000009</v>
      </c>
      <c r="P164" s="7">
        <v>44254.400000000009</v>
      </c>
      <c r="Q164" s="7">
        <v>747103.60000000102</v>
      </c>
      <c r="R164" s="67">
        <f t="shared" si="2"/>
        <v>19572.100000000002</v>
      </c>
      <c r="S164"/>
      <c r="T164"/>
    </row>
    <row r="165" spans="1:20" x14ac:dyDescent="0.25">
      <c r="A165" s="7" t="s">
        <v>151</v>
      </c>
      <c r="B165" s="7">
        <v>5124.7</v>
      </c>
      <c r="C165" s="7">
        <v>3811.4999999999991</v>
      </c>
      <c r="D165" s="7">
        <v>41104.100000000006</v>
      </c>
      <c r="E165" s="7">
        <v>13145.500000000002</v>
      </c>
      <c r="F165" s="7">
        <v>12222.900000000001</v>
      </c>
      <c r="G165" s="7">
        <v>5690.4999999999991</v>
      </c>
      <c r="H165" s="7">
        <v>2842.7999999999997</v>
      </c>
      <c r="I165" s="7">
        <v>141431.90000000029</v>
      </c>
      <c r="J165" s="7">
        <v>3557.1</v>
      </c>
      <c r="K165" s="7">
        <v>1502.6</v>
      </c>
      <c r="L165" s="7">
        <v>673.3</v>
      </c>
      <c r="M165" s="7">
        <v>705846.49999999977</v>
      </c>
      <c r="N165" s="7">
        <v>33766.9</v>
      </c>
      <c r="O165" s="7">
        <v>14671.200000000003</v>
      </c>
      <c r="P165" s="7">
        <v>60077.700000000041</v>
      </c>
      <c r="Q165" s="7">
        <v>1045469.2000000002</v>
      </c>
      <c r="R165" s="67">
        <f t="shared" si="2"/>
        <v>5314.0999999999985</v>
      </c>
      <c r="S165"/>
      <c r="T165"/>
    </row>
    <row r="166" spans="1:20" x14ac:dyDescent="0.25">
      <c r="A166" s="7" t="s">
        <v>152</v>
      </c>
      <c r="B166" s="7">
        <v>5537.5999999999995</v>
      </c>
      <c r="C166" s="7">
        <v>2363.5</v>
      </c>
      <c r="D166" s="7">
        <v>27856.399999999998</v>
      </c>
      <c r="E166" s="7">
        <v>7112.9000000000005</v>
      </c>
      <c r="F166" s="7">
        <v>4059.2000000000003</v>
      </c>
      <c r="G166" s="7">
        <v>6034.6</v>
      </c>
      <c r="H166" s="7">
        <v>3193</v>
      </c>
      <c r="I166" s="7">
        <v>86849.800000000163</v>
      </c>
      <c r="J166" s="7">
        <v>2075.3000000000002</v>
      </c>
      <c r="L166" s="7">
        <v>310.39999999999998</v>
      </c>
      <c r="M166" s="7">
        <v>375561.50000000023</v>
      </c>
      <c r="N166" s="7">
        <v>19610.199999999997</v>
      </c>
      <c r="O166" s="7">
        <v>7126.2</v>
      </c>
      <c r="P166" s="7">
        <v>30697.8</v>
      </c>
      <c r="Q166" s="7">
        <v>578388.40000000037</v>
      </c>
      <c r="R166" s="67">
        <f t="shared" si="2"/>
        <v>2363.5</v>
      </c>
      <c r="S166"/>
      <c r="T166"/>
    </row>
    <row r="167" spans="1:20" x14ac:dyDescent="0.25">
      <c r="A167" s="7" t="s">
        <v>172</v>
      </c>
      <c r="B167" s="7">
        <v>6087.8</v>
      </c>
      <c r="C167" s="7">
        <v>1911</v>
      </c>
      <c r="D167" s="7">
        <v>7809.7999999999993</v>
      </c>
      <c r="E167" s="7">
        <v>2712.9</v>
      </c>
      <c r="F167" s="7">
        <v>865.40000000000009</v>
      </c>
      <c r="G167" s="7">
        <v>6537.2000000000007</v>
      </c>
      <c r="H167" s="7">
        <v>5063.3</v>
      </c>
      <c r="I167" s="7">
        <v>29551.399999999969</v>
      </c>
      <c r="J167" s="7">
        <v>410.6</v>
      </c>
      <c r="K167" s="7">
        <v>86.7</v>
      </c>
      <c r="M167" s="7">
        <v>308536.50000000052</v>
      </c>
      <c r="N167" s="7">
        <v>11542.2</v>
      </c>
      <c r="O167" s="7">
        <v>3866.9</v>
      </c>
      <c r="P167" s="7">
        <v>15097.499999999995</v>
      </c>
      <c r="Q167" s="7">
        <v>400079.20000000054</v>
      </c>
      <c r="R167" s="67">
        <f t="shared" si="2"/>
        <v>1997.7</v>
      </c>
      <c r="S167"/>
      <c r="T167"/>
    </row>
    <row r="168" spans="1:20" x14ac:dyDescent="0.25">
      <c r="A168" s="7" t="s">
        <v>173</v>
      </c>
      <c r="B168" s="7">
        <v>1378.6999999999998</v>
      </c>
      <c r="C168" s="7">
        <v>222.50000000000003</v>
      </c>
      <c r="D168" s="7">
        <v>1004</v>
      </c>
      <c r="E168" s="7">
        <v>1671.9</v>
      </c>
      <c r="F168" s="7">
        <v>693.9</v>
      </c>
      <c r="G168" s="7">
        <v>707.7</v>
      </c>
      <c r="H168" s="7">
        <v>620.29999999999995</v>
      </c>
      <c r="I168" s="7">
        <v>9090.4999999999964</v>
      </c>
      <c r="J168" s="7">
        <v>245</v>
      </c>
      <c r="K168" s="7">
        <v>188.7</v>
      </c>
      <c r="M168" s="7">
        <v>116478.90000000008</v>
      </c>
      <c r="N168" s="7">
        <v>4229.1000000000004</v>
      </c>
      <c r="O168" s="7">
        <v>457.4</v>
      </c>
      <c r="P168" s="7">
        <v>1100.5</v>
      </c>
      <c r="Q168" s="7">
        <v>138089.10000000009</v>
      </c>
      <c r="R168" s="67">
        <f t="shared" si="2"/>
        <v>411.20000000000005</v>
      </c>
      <c r="S168"/>
      <c r="T168"/>
    </row>
    <row r="169" spans="1:20" x14ac:dyDescent="0.25">
      <c r="A169" s="7" t="s">
        <v>174</v>
      </c>
      <c r="C169" s="7">
        <v>397.2</v>
      </c>
      <c r="D169" s="7">
        <v>1939.3999999999999</v>
      </c>
      <c r="E169" s="7">
        <v>1127</v>
      </c>
      <c r="F169" s="7">
        <v>431.2</v>
      </c>
      <c r="G169" s="7">
        <v>611.6</v>
      </c>
      <c r="H169" s="7">
        <v>1731.3</v>
      </c>
      <c r="I169" s="7">
        <v>10687.8</v>
      </c>
      <c r="J169" s="7">
        <v>36.700000000000003</v>
      </c>
      <c r="L169" s="7">
        <v>90</v>
      </c>
      <c r="M169" s="7">
        <v>101882.00000000006</v>
      </c>
      <c r="N169" s="7">
        <v>3597.7</v>
      </c>
      <c r="O169" s="7">
        <v>1289.6000000000001</v>
      </c>
      <c r="P169" s="7">
        <v>1367.8</v>
      </c>
      <c r="Q169" s="7">
        <v>125189.30000000006</v>
      </c>
      <c r="R169" s="67">
        <f t="shared" si="2"/>
        <v>397.2</v>
      </c>
      <c r="S169"/>
      <c r="T169"/>
    </row>
    <row r="170" spans="1:20" x14ac:dyDescent="0.25">
      <c r="A170" s="7" t="s">
        <v>175</v>
      </c>
      <c r="B170" s="7">
        <v>4926.9999999999991</v>
      </c>
      <c r="D170" s="7">
        <v>2287.9999999999991</v>
      </c>
      <c r="E170" s="7">
        <v>1099.3</v>
      </c>
      <c r="F170" s="7">
        <v>307.2</v>
      </c>
      <c r="G170" s="7">
        <v>660.3</v>
      </c>
      <c r="H170" s="7">
        <v>979</v>
      </c>
      <c r="I170" s="7">
        <v>17531.800000000003</v>
      </c>
      <c r="J170" s="7">
        <v>1475.8</v>
      </c>
      <c r="M170" s="7">
        <v>150913.40000000008</v>
      </c>
      <c r="N170" s="7">
        <v>4693.1000000000004</v>
      </c>
      <c r="O170" s="7">
        <v>3127.2999999999997</v>
      </c>
      <c r="P170" s="7">
        <v>2037.6000000000001</v>
      </c>
      <c r="Q170" s="7">
        <v>190039.80000000008</v>
      </c>
      <c r="R170" s="67">
        <f t="shared" si="2"/>
        <v>0</v>
      </c>
      <c r="S170"/>
      <c r="T170"/>
    </row>
    <row r="171" spans="1:20" x14ac:dyDescent="0.25">
      <c r="A171" s="7" t="s">
        <v>268</v>
      </c>
      <c r="B171" s="7">
        <v>233</v>
      </c>
      <c r="C171" s="7">
        <v>464.2</v>
      </c>
      <c r="D171" s="7">
        <v>2590.6999999999998</v>
      </c>
      <c r="E171" s="7">
        <v>946.7</v>
      </c>
      <c r="F171" s="7">
        <v>492</v>
      </c>
      <c r="G171" s="7">
        <v>359</v>
      </c>
      <c r="H171" s="7">
        <v>78.099999999999994</v>
      </c>
      <c r="I171" s="7">
        <v>5999.2999999999993</v>
      </c>
      <c r="M171" s="7">
        <v>85042.8</v>
      </c>
      <c r="N171" s="7">
        <v>3066.1</v>
      </c>
      <c r="O171" s="7">
        <v>1899.3</v>
      </c>
      <c r="P171" s="7">
        <v>2144</v>
      </c>
      <c r="Q171" s="7">
        <v>103315.20000000001</v>
      </c>
      <c r="R171" s="67">
        <f t="shared" si="2"/>
        <v>464.2</v>
      </c>
      <c r="S171"/>
      <c r="T171"/>
    </row>
    <row r="172" spans="1:20" x14ac:dyDescent="0.25">
      <c r="A172" s="7" t="s">
        <v>154</v>
      </c>
      <c r="D172" s="7">
        <v>309.2</v>
      </c>
      <c r="E172" s="7">
        <v>1057.9000000000001</v>
      </c>
      <c r="F172" s="7">
        <v>6296</v>
      </c>
      <c r="G172" s="7">
        <v>151.4</v>
      </c>
      <c r="H172" s="7">
        <v>1462.1000000000001</v>
      </c>
      <c r="I172" s="7">
        <v>2585.3000000000006</v>
      </c>
      <c r="J172" s="7">
        <v>86.4</v>
      </c>
      <c r="M172" s="7">
        <v>23982.899999999998</v>
      </c>
      <c r="O172" s="7">
        <v>230.7</v>
      </c>
      <c r="P172" s="7">
        <v>389.70000000000005</v>
      </c>
      <c r="Q172" s="7">
        <v>36551.599999999991</v>
      </c>
      <c r="R172" s="67">
        <f t="shared" si="2"/>
        <v>0</v>
      </c>
      <c r="S172"/>
      <c r="T172"/>
    </row>
    <row r="173" spans="1:20" x14ac:dyDescent="0.25">
      <c r="A173" s="7" t="s">
        <v>176</v>
      </c>
      <c r="B173" s="7">
        <v>5173.3</v>
      </c>
      <c r="C173" s="7">
        <v>8180.7000000000007</v>
      </c>
      <c r="D173" s="7">
        <v>27010.399999999998</v>
      </c>
      <c r="E173" s="7">
        <v>5946.0999999999995</v>
      </c>
      <c r="F173" s="7">
        <v>12433.399999999996</v>
      </c>
      <c r="G173" s="7">
        <v>1873.3</v>
      </c>
      <c r="H173" s="7">
        <v>4786.8999999999996</v>
      </c>
      <c r="I173" s="7">
        <v>60979.299999999908</v>
      </c>
      <c r="J173" s="7">
        <v>1726</v>
      </c>
      <c r="K173" s="7">
        <v>1911.1</v>
      </c>
      <c r="M173" s="7">
        <v>216475.00000000032</v>
      </c>
      <c r="N173" s="7">
        <v>11570.2</v>
      </c>
      <c r="O173" s="7">
        <v>5830.4999999999991</v>
      </c>
      <c r="P173" s="7">
        <v>6858.0999999999985</v>
      </c>
      <c r="Q173" s="7">
        <v>370754.30000000022</v>
      </c>
      <c r="R173" s="67">
        <f t="shared" si="2"/>
        <v>10091.800000000001</v>
      </c>
      <c r="S173"/>
      <c r="T173"/>
    </row>
    <row r="174" spans="1:20" x14ac:dyDescent="0.25">
      <c r="A174" s="7" t="s">
        <v>155</v>
      </c>
      <c r="B174" s="7">
        <v>93.7</v>
      </c>
      <c r="C174" s="7">
        <v>140.6</v>
      </c>
      <c r="D174" s="7">
        <v>2204.1999999999998</v>
      </c>
      <c r="E174" s="7">
        <v>647.79999999999995</v>
      </c>
      <c r="F174" s="7">
        <v>93.4</v>
      </c>
      <c r="G174" s="7">
        <v>1376.4</v>
      </c>
      <c r="H174" s="7">
        <v>1460.6</v>
      </c>
      <c r="I174" s="7">
        <v>4444.3999999999978</v>
      </c>
      <c r="M174" s="7">
        <v>68264.399999999936</v>
      </c>
      <c r="N174" s="7">
        <v>2387.5</v>
      </c>
      <c r="O174" s="7">
        <v>618.6</v>
      </c>
      <c r="P174" s="7">
        <v>2002.7</v>
      </c>
      <c r="Q174" s="7">
        <v>83734.299999999945</v>
      </c>
      <c r="R174" s="67">
        <f t="shared" si="2"/>
        <v>140.6</v>
      </c>
      <c r="S174"/>
      <c r="T174"/>
    </row>
    <row r="175" spans="1:20" x14ac:dyDescent="0.25">
      <c r="A175" s="7" t="s">
        <v>156</v>
      </c>
      <c r="B175" s="7">
        <v>149.30000000000001</v>
      </c>
      <c r="C175" s="7">
        <v>372.3</v>
      </c>
      <c r="D175" s="7">
        <v>1081.2</v>
      </c>
      <c r="E175" s="7">
        <v>1214</v>
      </c>
      <c r="F175" s="7">
        <v>717.7</v>
      </c>
      <c r="G175" s="7">
        <v>857.3</v>
      </c>
      <c r="H175" s="7">
        <v>3570.7000000000007</v>
      </c>
      <c r="I175" s="7">
        <v>15619</v>
      </c>
      <c r="L175" s="7">
        <v>109.3</v>
      </c>
      <c r="M175" s="7">
        <v>132148.00000000003</v>
      </c>
      <c r="N175" s="7">
        <v>3505</v>
      </c>
      <c r="O175" s="7">
        <v>2103</v>
      </c>
      <c r="P175" s="7">
        <v>4445.3</v>
      </c>
      <c r="Q175" s="7">
        <v>165892.1</v>
      </c>
      <c r="R175" s="67">
        <f t="shared" si="2"/>
        <v>372.3</v>
      </c>
      <c r="S175"/>
      <c r="T175"/>
    </row>
    <row r="176" spans="1:20" x14ac:dyDescent="0.25">
      <c r="A176" s="7" t="s">
        <v>177</v>
      </c>
      <c r="B176" s="7">
        <v>7075.8999999999951</v>
      </c>
      <c r="C176" s="7">
        <v>282.10000000000002</v>
      </c>
      <c r="D176" s="7">
        <v>5707.5999999999995</v>
      </c>
      <c r="E176" s="7">
        <v>2058.4</v>
      </c>
      <c r="F176" s="7">
        <v>1202.7</v>
      </c>
      <c r="G176" s="7">
        <v>771.30000000000007</v>
      </c>
      <c r="H176" s="7">
        <v>3143.8</v>
      </c>
      <c r="I176" s="7">
        <v>33738.200000000004</v>
      </c>
      <c r="M176" s="7">
        <v>83227.400000000052</v>
      </c>
      <c r="N176" s="7">
        <v>4012.8999999999996</v>
      </c>
      <c r="O176" s="7">
        <v>2002.7</v>
      </c>
      <c r="P176" s="7">
        <v>4531.1999999999989</v>
      </c>
      <c r="Q176" s="7">
        <v>147754.20000000007</v>
      </c>
      <c r="R176" s="67">
        <f t="shared" si="2"/>
        <v>282.10000000000002</v>
      </c>
      <c r="S176"/>
      <c r="T176"/>
    </row>
    <row r="177" spans="1:20" x14ac:dyDescent="0.25">
      <c r="A177" s="7" t="s">
        <v>269</v>
      </c>
      <c r="B177" s="7">
        <v>320</v>
      </c>
      <c r="C177" s="7">
        <v>122</v>
      </c>
      <c r="D177" s="7">
        <v>3673.5000000000005</v>
      </c>
      <c r="E177" s="7">
        <v>1357.4</v>
      </c>
      <c r="F177" s="7">
        <v>138</v>
      </c>
      <c r="G177" s="7">
        <v>98</v>
      </c>
      <c r="H177" s="7">
        <v>1882.1</v>
      </c>
      <c r="I177" s="7">
        <v>15292.000000000004</v>
      </c>
      <c r="M177" s="7">
        <v>115827.10000000008</v>
      </c>
      <c r="N177" s="7">
        <v>4413</v>
      </c>
      <c r="P177" s="7">
        <v>3946.1000000000004</v>
      </c>
      <c r="Q177" s="7">
        <v>147069.2000000001</v>
      </c>
      <c r="R177" s="67">
        <f t="shared" si="2"/>
        <v>122</v>
      </c>
      <c r="S177"/>
      <c r="T177"/>
    </row>
    <row r="178" spans="1:20" x14ac:dyDescent="0.25">
      <c r="A178" s="7" t="s">
        <v>158</v>
      </c>
      <c r="B178" s="7">
        <v>121.7</v>
      </c>
      <c r="C178" s="7">
        <v>161</v>
      </c>
      <c r="D178" s="7">
        <v>322.8</v>
      </c>
      <c r="E178" s="7">
        <v>1791.1999999999998</v>
      </c>
      <c r="G178" s="7">
        <v>433.7</v>
      </c>
      <c r="H178" s="7">
        <v>366</v>
      </c>
      <c r="I178" s="7">
        <v>4704.5999999999995</v>
      </c>
      <c r="M178" s="7">
        <v>85693.100000000049</v>
      </c>
      <c r="N178" s="7">
        <v>2624.7000000000003</v>
      </c>
      <c r="O178" s="7">
        <v>1244</v>
      </c>
      <c r="P178" s="7">
        <v>628.20000000000005</v>
      </c>
      <c r="Q178" s="7">
        <v>98091.000000000044</v>
      </c>
      <c r="R178" s="67">
        <f t="shared" si="2"/>
        <v>161</v>
      </c>
      <c r="S178"/>
      <c r="T178"/>
    </row>
    <row r="179" spans="1:20" x14ac:dyDescent="0.25">
      <c r="A179" t="s">
        <v>159</v>
      </c>
      <c r="B179" s="7">
        <v>476.3</v>
      </c>
      <c r="C179" s="7">
        <v>82.8</v>
      </c>
      <c r="D179" s="7">
        <v>92.7</v>
      </c>
      <c r="E179" s="7">
        <v>1280.4000000000001</v>
      </c>
      <c r="F179" s="7">
        <v>572.9</v>
      </c>
      <c r="G179" s="7">
        <v>146</v>
      </c>
      <c r="H179" s="7">
        <v>3647.6</v>
      </c>
      <c r="I179" s="7">
        <v>4078.900000000001</v>
      </c>
      <c r="M179" s="7">
        <v>81287.099999999919</v>
      </c>
      <c r="P179" s="7">
        <v>1072</v>
      </c>
      <c r="Q179" s="7">
        <v>92736.699999999924</v>
      </c>
      <c r="R179" s="67">
        <f t="shared" si="2"/>
        <v>82.8</v>
      </c>
      <c r="S179"/>
      <c r="T179"/>
    </row>
    <row r="180" spans="1:20" x14ac:dyDescent="0.25">
      <c r="A180" t="s">
        <v>372</v>
      </c>
      <c r="C180" s="7">
        <v>75.5</v>
      </c>
      <c r="D180" s="7">
        <v>40.700000000000003</v>
      </c>
      <c r="E180" s="7">
        <v>587.6</v>
      </c>
      <c r="F180" s="7">
        <v>506</v>
      </c>
      <c r="G180" s="7">
        <v>485.8</v>
      </c>
      <c r="H180" s="7">
        <v>507.90000000000003</v>
      </c>
      <c r="I180" s="7">
        <v>1438.9000000000003</v>
      </c>
      <c r="J180" s="7">
        <v>61.1</v>
      </c>
      <c r="L180" s="7">
        <v>167.3</v>
      </c>
      <c r="M180" s="7">
        <v>36284.200000000012</v>
      </c>
      <c r="N180" s="7">
        <v>2240</v>
      </c>
      <c r="P180" s="7">
        <v>256.3</v>
      </c>
      <c r="Q180" s="7">
        <v>42651.300000000017</v>
      </c>
      <c r="R180" s="67">
        <f t="shared" si="2"/>
        <v>75.5</v>
      </c>
      <c r="S180"/>
      <c r="T180"/>
    </row>
    <row r="181" spans="1:20" x14ac:dyDescent="0.25">
      <c r="A181" t="s">
        <v>160</v>
      </c>
      <c r="B181" s="7">
        <v>305.7</v>
      </c>
      <c r="C181" s="7">
        <v>139</v>
      </c>
      <c r="D181" s="7">
        <v>927.5</v>
      </c>
      <c r="E181" s="7">
        <v>544.29999999999995</v>
      </c>
      <c r="F181" s="7">
        <v>492.69999999999993</v>
      </c>
      <c r="G181" s="7">
        <v>428</v>
      </c>
      <c r="H181" s="7">
        <v>2831.1</v>
      </c>
      <c r="I181" s="7">
        <v>3218.5000000000009</v>
      </c>
      <c r="J181" s="7">
        <v>500.2</v>
      </c>
      <c r="K181" s="7">
        <v>78.400000000000006</v>
      </c>
      <c r="M181" s="7">
        <v>98118.500000000175</v>
      </c>
      <c r="N181" s="7">
        <v>2950.3</v>
      </c>
      <c r="O181" s="7">
        <v>746.6</v>
      </c>
      <c r="P181" s="7">
        <v>2981.6000000000004</v>
      </c>
      <c r="Q181" s="7">
        <v>114262.40000000018</v>
      </c>
      <c r="R181" s="67">
        <f t="shared" si="2"/>
        <v>217.4</v>
      </c>
      <c r="S181"/>
      <c r="T181"/>
    </row>
    <row r="182" spans="1:20" x14ac:dyDescent="0.25">
      <c r="A182" t="s">
        <v>161</v>
      </c>
      <c r="D182" s="7">
        <v>289.09999999999997</v>
      </c>
      <c r="E182" s="7">
        <v>589.29999999999995</v>
      </c>
      <c r="F182" s="7">
        <v>278.3</v>
      </c>
      <c r="G182" s="7">
        <v>140.30000000000001</v>
      </c>
      <c r="H182" s="7">
        <v>456</v>
      </c>
      <c r="I182" s="7">
        <v>2534.4</v>
      </c>
      <c r="M182" s="7">
        <v>77091.299999999945</v>
      </c>
      <c r="N182" s="7">
        <v>2410.1999999999998</v>
      </c>
      <c r="O182" s="7">
        <v>551.1</v>
      </c>
      <c r="P182" s="7">
        <v>970.8</v>
      </c>
      <c r="Q182" s="7">
        <v>85310.799999999945</v>
      </c>
      <c r="R182" s="67">
        <f t="shared" si="2"/>
        <v>0</v>
      </c>
      <c r="S182"/>
      <c r="T182"/>
    </row>
    <row r="183" spans="1:20" x14ac:dyDescent="0.25">
      <c r="A183" s="7" t="s">
        <v>162</v>
      </c>
      <c r="B183" s="7">
        <v>103.8</v>
      </c>
      <c r="C183" s="7">
        <v>145.4</v>
      </c>
      <c r="D183" s="7">
        <v>310</v>
      </c>
      <c r="E183" s="7">
        <v>488</v>
      </c>
      <c r="F183" s="7">
        <v>163.19999999999999</v>
      </c>
      <c r="G183" s="7">
        <v>180.8</v>
      </c>
      <c r="H183" s="7">
        <v>334.2</v>
      </c>
      <c r="I183" s="7">
        <v>3267.6999999999989</v>
      </c>
      <c r="K183" s="7">
        <v>59.7</v>
      </c>
      <c r="M183" s="7">
        <v>68396.500000000015</v>
      </c>
      <c r="N183" s="7">
        <v>2736</v>
      </c>
      <c r="O183" s="7">
        <v>653.29999999999995</v>
      </c>
      <c r="P183" s="7">
        <v>341.9</v>
      </c>
      <c r="Q183" s="7">
        <v>77180.500000000015</v>
      </c>
      <c r="R183" s="67">
        <f t="shared" si="2"/>
        <v>205.10000000000002</v>
      </c>
      <c r="S183"/>
      <c r="T183"/>
    </row>
    <row r="184" spans="1:20" x14ac:dyDescent="0.25">
      <c r="A184" s="7" t="s">
        <v>178</v>
      </c>
      <c r="B184" s="7">
        <v>112</v>
      </c>
      <c r="D184" s="7">
        <v>787.30000000000007</v>
      </c>
      <c r="E184" s="7">
        <v>985.40000000000009</v>
      </c>
      <c r="F184" s="7">
        <v>105.2</v>
      </c>
      <c r="G184" s="7">
        <v>597.4</v>
      </c>
      <c r="I184" s="7">
        <v>3486.2000000000007</v>
      </c>
      <c r="J184" s="7">
        <v>138</v>
      </c>
      <c r="M184" s="7">
        <v>56766.499999999985</v>
      </c>
      <c r="N184" s="7">
        <v>2529.4</v>
      </c>
      <c r="O184" s="7">
        <v>502.7</v>
      </c>
      <c r="P184" s="7">
        <v>551.6</v>
      </c>
      <c r="Q184" s="7">
        <v>66561.7</v>
      </c>
      <c r="R184" s="67">
        <f t="shared" si="2"/>
        <v>0</v>
      </c>
      <c r="S184"/>
      <c r="T184"/>
    </row>
    <row r="185" spans="1:20" x14ac:dyDescent="0.25">
      <c r="A185" s="7" t="s">
        <v>179</v>
      </c>
      <c r="C185" s="7">
        <v>374.00000000000006</v>
      </c>
      <c r="D185" s="7">
        <v>1114.3</v>
      </c>
      <c r="E185" s="7">
        <v>2405.9</v>
      </c>
      <c r="F185" s="7">
        <v>93.3</v>
      </c>
      <c r="G185" s="7">
        <v>1058.8</v>
      </c>
      <c r="H185" s="7">
        <v>389.2</v>
      </c>
      <c r="I185" s="7">
        <v>6360.6999999999989</v>
      </c>
      <c r="L185" s="7">
        <v>13.8</v>
      </c>
      <c r="M185" s="7">
        <v>128911.60000000033</v>
      </c>
      <c r="N185" s="7">
        <v>5374.7000000000007</v>
      </c>
      <c r="O185" s="7">
        <v>1114.4000000000001</v>
      </c>
      <c r="P185" s="7">
        <v>1162.3000000000002</v>
      </c>
      <c r="Q185" s="7">
        <v>148373.00000000032</v>
      </c>
      <c r="R185" s="67">
        <f t="shared" si="2"/>
        <v>374.00000000000006</v>
      </c>
      <c r="S185"/>
      <c r="T185"/>
    </row>
    <row r="186" spans="1:20" x14ac:dyDescent="0.25">
      <c r="A186" s="7" t="s">
        <v>180</v>
      </c>
      <c r="B186" s="7">
        <v>10231.099999999999</v>
      </c>
      <c r="C186" s="7">
        <v>461.9</v>
      </c>
      <c r="D186" s="7">
        <v>20641.399999999998</v>
      </c>
      <c r="E186" s="7">
        <v>14596.600000000002</v>
      </c>
      <c r="F186" s="7">
        <v>9483.9999999999982</v>
      </c>
      <c r="G186" s="7">
        <v>6218.5</v>
      </c>
      <c r="H186" s="7">
        <v>8031.9</v>
      </c>
      <c r="I186" s="7">
        <v>103628.90000000002</v>
      </c>
      <c r="J186" s="7">
        <v>2737.9</v>
      </c>
      <c r="K186" s="7">
        <v>635.1</v>
      </c>
      <c r="L186" s="7">
        <v>3155.8999999999996</v>
      </c>
      <c r="M186" s="7">
        <v>343573.49999999953</v>
      </c>
      <c r="N186" s="7">
        <v>20969.000000000004</v>
      </c>
      <c r="O186" s="7">
        <v>3321.1999999999994</v>
      </c>
      <c r="P186" s="7">
        <v>19246.800000000003</v>
      </c>
      <c r="Q186" s="7">
        <v>566933.6999999996</v>
      </c>
      <c r="R186" s="67">
        <f t="shared" si="2"/>
        <v>1097</v>
      </c>
      <c r="S186"/>
      <c r="T186"/>
    </row>
    <row r="187" spans="1:20" x14ac:dyDescent="0.25">
      <c r="A187" s="7" t="s">
        <v>181</v>
      </c>
      <c r="B187" s="7">
        <v>3590.2</v>
      </c>
      <c r="C187" s="7">
        <v>8308.3000000000011</v>
      </c>
      <c r="D187" s="7">
        <v>28377.900000000012</v>
      </c>
      <c r="E187" s="7">
        <v>7415.9000000000005</v>
      </c>
      <c r="F187" s="7">
        <v>2589.6999999999998</v>
      </c>
      <c r="G187" s="7">
        <v>7486.2000000000035</v>
      </c>
      <c r="H187" s="7">
        <v>10694.8</v>
      </c>
      <c r="I187" s="7">
        <v>288548.20000000106</v>
      </c>
      <c r="J187" s="7">
        <v>883.40000000000009</v>
      </c>
      <c r="L187" s="7">
        <v>806.80000000000007</v>
      </c>
      <c r="M187" s="7">
        <v>197771.10000000024</v>
      </c>
      <c r="N187" s="7">
        <v>19748.499999999982</v>
      </c>
      <c r="O187" s="7">
        <v>13139.199999999999</v>
      </c>
      <c r="P187" s="7">
        <v>30698.900000000012</v>
      </c>
      <c r="Q187" s="7">
        <v>620059.10000000126</v>
      </c>
      <c r="R187" s="67">
        <f t="shared" si="2"/>
        <v>8308.3000000000011</v>
      </c>
      <c r="S187"/>
      <c r="T187"/>
    </row>
    <row r="188" spans="1:20" x14ac:dyDescent="0.25">
      <c r="A188" s="7" t="s">
        <v>182</v>
      </c>
      <c r="B188" s="7">
        <v>6171.3</v>
      </c>
      <c r="C188" s="7">
        <v>2432.6999999999998</v>
      </c>
      <c r="D188" s="7">
        <v>15605.399999999994</v>
      </c>
      <c r="E188" s="7">
        <v>3636.2000000000007</v>
      </c>
      <c r="F188" s="7">
        <v>4680.8</v>
      </c>
      <c r="G188" s="7">
        <v>4392.3</v>
      </c>
      <c r="H188" s="7">
        <v>2481.1</v>
      </c>
      <c r="I188" s="7">
        <v>54372.400000000031</v>
      </c>
      <c r="J188" s="7">
        <v>1124.3</v>
      </c>
      <c r="K188" s="7">
        <v>200</v>
      </c>
      <c r="L188" s="7">
        <v>247.7</v>
      </c>
      <c r="M188" s="7">
        <v>390526.00000000017</v>
      </c>
      <c r="N188" s="7">
        <v>17691.8</v>
      </c>
      <c r="O188" s="7">
        <v>1437.6</v>
      </c>
      <c r="P188" s="7">
        <v>22642.900000000005</v>
      </c>
      <c r="Q188" s="7">
        <v>527642.50000000012</v>
      </c>
      <c r="R188" s="67">
        <f t="shared" si="2"/>
        <v>2632.7</v>
      </c>
      <c r="S188"/>
      <c r="T188"/>
    </row>
    <row r="189" spans="1:20" x14ac:dyDescent="0.25">
      <c r="A189" s="7" t="s">
        <v>183</v>
      </c>
      <c r="B189" s="7">
        <v>508</v>
      </c>
      <c r="C189" s="7">
        <v>205</v>
      </c>
      <c r="D189" s="7">
        <v>93.8</v>
      </c>
      <c r="E189" s="7">
        <v>640.5</v>
      </c>
      <c r="F189" s="7">
        <v>299.39999999999998</v>
      </c>
      <c r="G189" s="7">
        <v>203.9</v>
      </c>
      <c r="H189" s="7">
        <v>798.9</v>
      </c>
      <c r="I189" s="7">
        <v>1400</v>
      </c>
      <c r="K189" s="7">
        <v>53.5</v>
      </c>
      <c r="M189" s="7">
        <v>37939.700000000004</v>
      </c>
      <c r="N189" s="7">
        <v>1705</v>
      </c>
      <c r="O189" s="7">
        <v>61.1</v>
      </c>
      <c r="P189" s="7">
        <v>1051.4000000000001</v>
      </c>
      <c r="Q189" s="7">
        <v>44960.200000000004</v>
      </c>
      <c r="R189" s="67">
        <f t="shared" si="2"/>
        <v>258.5</v>
      </c>
      <c r="S189"/>
      <c r="T189"/>
    </row>
    <row r="190" spans="1:20" x14ac:dyDescent="0.25">
      <c r="A190" s="7" t="s">
        <v>270</v>
      </c>
      <c r="B190" s="7">
        <v>6111.6</v>
      </c>
      <c r="C190" s="7">
        <v>1550.9999999999998</v>
      </c>
      <c r="D190" s="7">
        <v>13649.900000000003</v>
      </c>
      <c r="E190" s="7">
        <v>4309.3999999999987</v>
      </c>
      <c r="F190" s="7">
        <v>6061.7999999999993</v>
      </c>
      <c r="G190" s="7">
        <v>3651.4999999999995</v>
      </c>
      <c r="H190" s="7">
        <v>2545.3999999999996</v>
      </c>
      <c r="I190" s="7">
        <v>175742.3000000006</v>
      </c>
      <c r="J190" s="7">
        <v>2124.9</v>
      </c>
      <c r="L190" s="7">
        <v>299.3</v>
      </c>
      <c r="M190" s="7">
        <v>289852.10000000009</v>
      </c>
      <c r="N190" s="7">
        <v>16007.1</v>
      </c>
      <c r="O190" s="7">
        <v>1456.6999999999998</v>
      </c>
      <c r="P190" s="7">
        <v>21772.600000000006</v>
      </c>
      <c r="Q190" s="7">
        <v>545135.60000000068</v>
      </c>
      <c r="R190" s="67">
        <f t="shared" si="2"/>
        <v>1550.9999999999998</v>
      </c>
      <c r="S190"/>
      <c r="T190"/>
    </row>
    <row r="191" spans="1:20" x14ac:dyDescent="0.25">
      <c r="A191" s="7" t="s">
        <v>184</v>
      </c>
      <c r="B191" s="7">
        <v>2444.1000000000004</v>
      </c>
      <c r="C191" s="7">
        <v>193.49999999999997</v>
      </c>
      <c r="D191" s="7">
        <v>46620.400000000045</v>
      </c>
      <c r="E191" s="7">
        <v>2823.8</v>
      </c>
      <c r="F191" s="7">
        <v>697.90000000000009</v>
      </c>
      <c r="G191" s="7">
        <v>1241.9000000000001</v>
      </c>
      <c r="H191" s="7">
        <v>519.5</v>
      </c>
      <c r="I191" s="7">
        <v>34635.599999999977</v>
      </c>
      <c r="J191" s="7">
        <v>191</v>
      </c>
      <c r="L191" s="7">
        <v>376.3</v>
      </c>
      <c r="M191" s="7">
        <v>105029.30000000003</v>
      </c>
      <c r="N191" s="7">
        <v>6471.2</v>
      </c>
      <c r="P191" s="7">
        <v>27752.5</v>
      </c>
      <c r="Q191" s="7">
        <v>228997.00000000006</v>
      </c>
      <c r="R191" s="67">
        <f t="shared" si="2"/>
        <v>193.49999999999997</v>
      </c>
      <c r="S191"/>
      <c r="T191"/>
    </row>
    <row r="192" spans="1:20" x14ac:dyDescent="0.25">
      <c r="A192" s="7" t="s">
        <v>186</v>
      </c>
      <c r="B192" s="7">
        <v>697.59999999999991</v>
      </c>
      <c r="C192" s="7">
        <v>213.60000000000002</v>
      </c>
      <c r="D192" s="7">
        <v>2032.2</v>
      </c>
      <c r="E192" s="7">
        <v>2263.5</v>
      </c>
      <c r="G192" s="7">
        <v>1005.1</v>
      </c>
      <c r="H192" s="7">
        <v>1422.8000000000002</v>
      </c>
      <c r="I192" s="7">
        <v>3726.5000000000005</v>
      </c>
      <c r="J192" s="7">
        <v>218</v>
      </c>
      <c r="L192" s="7">
        <v>21.3</v>
      </c>
      <c r="M192" s="7">
        <v>107315.49999999994</v>
      </c>
      <c r="N192" s="7">
        <v>2204</v>
      </c>
      <c r="O192" s="7">
        <v>1322.5000000000002</v>
      </c>
      <c r="P192" s="7">
        <v>3481.1</v>
      </c>
      <c r="Q192" s="7">
        <v>125923.69999999995</v>
      </c>
      <c r="R192" s="67">
        <f t="shared" si="2"/>
        <v>213.60000000000002</v>
      </c>
      <c r="S192"/>
      <c r="T192"/>
    </row>
    <row r="193" spans="1:20" x14ac:dyDescent="0.25">
      <c r="A193" s="7" t="s">
        <v>187</v>
      </c>
      <c r="B193" s="7">
        <v>7168.8</v>
      </c>
      <c r="C193" s="7">
        <v>12604.500000000004</v>
      </c>
      <c r="D193" s="7">
        <v>86926.299999999988</v>
      </c>
      <c r="E193" s="7">
        <v>17117.600000000002</v>
      </c>
      <c r="F193" s="7">
        <v>8370.6</v>
      </c>
      <c r="G193" s="7">
        <v>13088.400000000005</v>
      </c>
      <c r="H193" s="7">
        <v>7555.3000000000011</v>
      </c>
      <c r="I193" s="7">
        <v>459644.3999999988</v>
      </c>
      <c r="J193" s="7">
        <v>10757.799999999997</v>
      </c>
      <c r="K193" s="7">
        <v>90</v>
      </c>
      <c r="L193" s="7">
        <v>1609.1</v>
      </c>
      <c r="M193" s="7">
        <v>468692.60000000003</v>
      </c>
      <c r="N193" s="7">
        <v>75896.800000000017</v>
      </c>
      <c r="O193" s="7">
        <v>18375.400000000001</v>
      </c>
      <c r="P193" s="7">
        <v>116126.99999999997</v>
      </c>
      <c r="Q193" s="7">
        <v>1304024.5999999987</v>
      </c>
      <c r="R193" s="67">
        <f t="shared" si="2"/>
        <v>12694.500000000004</v>
      </c>
      <c r="S193"/>
      <c r="T193"/>
    </row>
    <row r="194" spans="1:20" x14ac:dyDescent="0.25">
      <c r="A194" s="7" t="s">
        <v>188</v>
      </c>
      <c r="B194" s="7">
        <v>3272.1</v>
      </c>
      <c r="D194" s="7">
        <v>935.2</v>
      </c>
      <c r="E194" s="7">
        <v>525.70000000000005</v>
      </c>
      <c r="F194" s="7">
        <v>194.5</v>
      </c>
      <c r="G194" s="7">
        <v>674.8</v>
      </c>
      <c r="H194" s="7">
        <v>985.5</v>
      </c>
      <c r="I194" s="7">
        <v>800.9</v>
      </c>
      <c r="J194" s="7">
        <v>293.89999999999998</v>
      </c>
      <c r="L194" s="7">
        <v>61.2</v>
      </c>
      <c r="M194" s="7">
        <v>53123.200000000004</v>
      </c>
      <c r="N194" s="7">
        <v>3359</v>
      </c>
      <c r="O194" s="7">
        <v>276.2</v>
      </c>
      <c r="P194" s="7">
        <v>574.70000000000005</v>
      </c>
      <c r="Q194" s="7">
        <v>65076.899999999994</v>
      </c>
      <c r="R194" s="67">
        <f t="shared" si="2"/>
        <v>0</v>
      </c>
      <c r="S194"/>
      <c r="T194"/>
    </row>
    <row r="195" spans="1:20" x14ac:dyDescent="0.25">
      <c r="A195" s="7" t="s">
        <v>189</v>
      </c>
      <c r="B195" s="7">
        <v>86</v>
      </c>
      <c r="C195" s="7">
        <v>391.59999999999997</v>
      </c>
      <c r="D195" s="7">
        <v>902.4</v>
      </c>
      <c r="E195" s="7">
        <v>1437.3</v>
      </c>
      <c r="F195" s="7">
        <v>763.6</v>
      </c>
      <c r="G195" s="7">
        <v>379.3</v>
      </c>
      <c r="H195" s="7">
        <v>1666.6000000000001</v>
      </c>
      <c r="I195" s="7">
        <v>9208.6000000000022</v>
      </c>
      <c r="J195" s="7">
        <v>2225.6999999999998</v>
      </c>
      <c r="L195" s="7">
        <v>414.9</v>
      </c>
      <c r="M195" s="7">
        <v>161531.40000000017</v>
      </c>
      <c r="N195" s="7">
        <v>3551.1999999999994</v>
      </c>
      <c r="O195" s="7">
        <v>984.7</v>
      </c>
      <c r="P195" s="7">
        <v>4005.0000000000005</v>
      </c>
      <c r="Q195" s="7">
        <v>187548.30000000019</v>
      </c>
      <c r="R195" s="67">
        <f t="shared" si="2"/>
        <v>391.59999999999997</v>
      </c>
      <c r="S195"/>
      <c r="T195"/>
    </row>
    <row r="196" spans="1:20" x14ac:dyDescent="0.25">
      <c r="A196" s="7" t="s">
        <v>271</v>
      </c>
      <c r="B196" s="7">
        <v>1249.5</v>
      </c>
      <c r="C196" s="7">
        <v>159.69999999999999</v>
      </c>
      <c r="D196" s="7">
        <v>658.9</v>
      </c>
      <c r="E196" s="7">
        <v>1095.2</v>
      </c>
      <c r="F196" s="7">
        <v>3189.2999999999997</v>
      </c>
      <c r="G196" s="7">
        <v>202</v>
      </c>
      <c r="H196" s="7">
        <v>467.7</v>
      </c>
      <c r="I196" s="7">
        <v>6185.4999999999982</v>
      </c>
      <c r="L196" s="7">
        <v>798</v>
      </c>
      <c r="M196" s="7">
        <v>48512.69999999999</v>
      </c>
      <c r="N196" s="7">
        <v>2819.8</v>
      </c>
      <c r="O196" s="7">
        <v>850.1</v>
      </c>
      <c r="P196" s="7">
        <v>820.40000000000009</v>
      </c>
      <c r="Q196" s="7">
        <v>67008.799999999988</v>
      </c>
      <c r="R196" s="67">
        <f t="shared" ref="R196:R215" si="3">+K196+C196</f>
        <v>159.69999999999999</v>
      </c>
      <c r="S196"/>
      <c r="T196"/>
    </row>
    <row r="197" spans="1:20" x14ac:dyDescent="0.25">
      <c r="A197" s="7" t="s">
        <v>190</v>
      </c>
      <c r="B197" s="7">
        <v>298.39999999999998</v>
      </c>
      <c r="C197" s="7">
        <v>331.3</v>
      </c>
      <c r="D197" s="7">
        <v>1454.6999999999998</v>
      </c>
      <c r="E197" s="7">
        <v>2489.7999999999997</v>
      </c>
      <c r="F197" s="7">
        <v>1293</v>
      </c>
      <c r="G197" s="7">
        <v>1688.3000000000002</v>
      </c>
      <c r="H197" s="7">
        <v>683.8</v>
      </c>
      <c r="I197" s="7">
        <v>10465.700000000001</v>
      </c>
      <c r="J197" s="7">
        <v>207</v>
      </c>
      <c r="L197" s="7">
        <v>340</v>
      </c>
      <c r="M197" s="7">
        <v>180158.8000000001</v>
      </c>
      <c r="N197" s="7">
        <v>6590.6</v>
      </c>
      <c r="O197" s="7">
        <v>2048.1999999999998</v>
      </c>
      <c r="P197" s="7">
        <v>2803.2999999999997</v>
      </c>
      <c r="Q197" s="7">
        <v>210852.90000000011</v>
      </c>
      <c r="R197" s="67">
        <f t="shared" si="3"/>
        <v>331.3</v>
      </c>
      <c r="S197"/>
      <c r="T197"/>
    </row>
    <row r="198" spans="1:20" x14ac:dyDescent="0.25">
      <c r="A198" s="7" t="s">
        <v>191</v>
      </c>
      <c r="B198" s="7">
        <v>5925.4</v>
      </c>
      <c r="C198" s="7">
        <v>4979.7</v>
      </c>
      <c r="D198" s="7">
        <v>3986.6000000000004</v>
      </c>
      <c r="E198" s="7">
        <v>3115.8999999999996</v>
      </c>
      <c r="F198" s="7">
        <v>1641.1</v>
      </c>
      <c r="G198" s="7">
        <v>869.5</v>
      </c>
      <c r="H198" s="7">
        <v>4231.5</v>
      </c>
      <c r="I198" s="7">
        <v>39268.9</v>
      </c>
      <c r="J198" s="7">
        <v>262.3</v>
      </c>
      <c r="K198" s="7">
        <v>225.3</v>
      </c>
      <c r="L198" s="7">
        <v>484</v>
      </c>
      <c r="M198" s="7">
        <v>170928.89999999988</v>
      </c>
      <c r="N198" s="7">
        <v>10941.8</v>
      </c>
      <c r="O198" s="7">
        <v>4619.9000000000005</v>
      </c>
      <c r="P198" s="7">
        <v>8682.6999999999989</v>
      </c>
      <c r="Q198" s="7">
        <v>260163.49999999988</v>
      </c>
      <c r="R198" s="67">
        <f t="shared" si="3"/>
        <v>5205</v>
      </c>
      <c r="S198"/>
      <c r="T198"/>
    </row>
    <row r="199" spans="1:20" x14ac:dyDescent="0.25">
      <c r="A199" s="7" t="s">
        <v>192</v>
      </c>
      <c r="B199" s="7">
        <v>77.900000000000006</v>
      </c>
      <c r="C199" s="7">
        <v>289.10000000000002</v>
      </c>
      <c r="D199" s="7">
        <v>1211.5999999999999</v>
      </c>
      <c r="E199" s="7">
        <v>955.59999999999991</v>
      </c>
      <c r="F199" s="7">
        <v>951.30000000000018</v>
      </c>
      <c r="G199" s="7">
        <v>419.3</v>
      </c>
      <c r="I199" s="7">
        <v>9710.4000000000033</v>
      </c>
      <c r="J199" s="7">
        <v>1828.6</v>
      </c>
      <c r="M199" s="7">
        <v>59749.10000000002</v>
      </c>
      <c r="N199" s="7">
        <v>2679</v>
      </c>
      <c r="O199" s="7">
        <v>782.3</v>
      </c>
      <c r="P199" s="7">
        <v>2256.6</v>
      </c>
      <c r="Q199" s="7">
        <v>80910.800000000032</v>
      </c>
      <c r="R199" s="67">
        <f t="shared" si="3"/>
        <v>289.10000000000002</v>
      </c>
      <c r="S199"/>
      <c r="T199"/>
    </row>
    <row r="200" spans="1:20" x14ac:dyDescent="0.25">
      <c r="A200" s="7" t="s">
        <v>193</v>
      </c>
      <c r="B200" s="7">
        <v>901.1</v>
      </c>
      <c r="C200" s="7">
        <v>153</v>
      </c>
      <c r="D200" s="7">
        <v>2842.6</v>
      </c>
      <c r="E200" s="7">
        <v>1016.6999999999999</v>
      </c>
      <c r="F200" s="7">
        <v>1104.5</v>
      </c>
      <c r="G200" s="7">
        <v>659.2</v>
      </c>
      <c r="H200" s="7">
        <v>1188.7</v>
      </c>
      <c r="I200" s="7">
        <v>20367.89999999998</v>
      </c>
      <c r="J200" s="7">
        <v>462.4</v>
      </c>
      <c r="M200" s="7">
        <v>165867.80000000005</v>
      </c>
      <c r="N200" s="7">
        <v>6175.3</v>
      </c>
      <c r="O200" s="7">
        <v>411.20000000000005</v>
      </c>
      <c r="P200" s="7">
        <v>1575.1000000000001</v>
      </c>
      <c r="Q200" s="7">
        <v>202725.50000000003</v>
      </c>
      <c r="R200" s="67">
        <f t="shared" si="3"/>
        <v>153</v>
      </c>
      <c r="S200"/>
      <c r="T200"/>
    </row>
    <row r="201" spans="1:20" x14ac:dyDescent="0.25">
      <c r="A201" s="7" t="s">
        <v>194</v>
      </c>
      <c r="B201" s="7">
        <v>260</v>
      </c>
      <c r="C201" s="7">
        <v>12553.499999999998</v>
      </c>
      <c r="D201" s="7">
        <v>11599.200000000003</v>
      </c>
      <c r="E201" s="7">
        <v>2873.3</v>
      </c>
      <c r="F201" s="7">
        <v>948</v>
      </c>
      <c r="G201" s="7">
        <v>735.6</v>
      </c>
      <c r="H201" s="7">
        <v>720.9</v>
      </c>
      <c r="I201" s="7">
        <v>37269.700000000019</v>
      </c>
      <c r="J201" s="7">
        <v>469.6</v>
      </c>
      <c r="K201" s="7">
        <v>5000</v>
      </c>
      <c r="M201" s="7">
        <v>252950.79999999993</v>
      </c>
      <c r="N201" s="7">
        <v>16875.100000000002</v>
      </c>
      <c r="O201" s="7">
        <v>1846.5</v>
      </c>
      <c r="P201" s="7">
        <v>10270.500000000002</v>
      </c>
      <c r="Q201" s="7">
        <v>354372.69999999995</v>
      </c>
      <c r="R201" s="67">
        <f t="shared" si="3"/>
        <v>17553.5</v>
      </c>
      <c r="S201"/>
      <c r="T201"/>
    </row>
    <row r="202" spans="1:20" x14ac:dyDescent="0.25">
      <c r="A202" s="7" t="s">
        <v>195</v>
      </c>
      <c r="B202" s="7">
        <v>618.4</v>
      </c>
      <c r="C202" s="7">
        <v>1656</v>
      </c>
      <c r="D202" s="7">
        <v>2066.6</v>
      </c>
      <c r="E202" s="7">
        <v>2962.3999999999996</v>
      </c>
      <c r="F202" s="7">
        <v>1337.4</v>
      </c>
      <c r="G202" s="7">
        <v>915.1</v>
      </c>
      <c r="H202" s="7">
        <v>652.20000000000005</v>
      </c>
      <c r="I202" s="7">
        <v>7629.5</v>
      </c>
      <c r="J202" s="7">
        <v>1045</v>
      </c>
      <c r="L202" s="7">
        <v>1258</v>
      </c>
      <c r="M202" s="7">
        <v>80205.199999999895</v>
      </c>
      <c r="N202" s="7">
        <v>4341.8999999999996</v>
      </c>
      <c r="O202" s="7">
        <v>1708.1</v>
      </c>
      <c r="P202" s="7">
        <v>3343.9000000000005</v>
      </c>
      <c r="Q202" s="7">
        <v>109739.6999999999</v>
      </c>
      <c r="R202" s="67">
        <f t="shared" si="3"/>
        <v>1656</v>
      </c>
      <c r="S202"/>
      <c r="T202"/>
    </row>
    <row r="203" spans="1:20" x14ac:dyDescent="0.25">
      <c r="A203" s="7" t="s">
        <v>196</v>
      </c>
      <c r="B203" s="7">
        <v>5176.2000000000007</v>
      </c>
      <c r="C203" s="7">
        <v>1649.7</v>
      </c>
      <c r="D203" s="7">
        <v>18797.800000000007</v>
      </c>
      <c r="E203" s="7">
        <v>5536.1</v>
      </c>
      <c r="F203" s="7">
        <v>3415.0999999999995</v>
      </c>
      <c r="G203" s="7">
        <v>4774.2</v>
      </c>
      <c r="H203" s="7">
        <v>3864.2000000000003</v>
      </c>
      <c r="I203" s="7">
        <v>134199.40000000037</v>
      </c>
      <c r="J203" s="7">
        <v>9791.1</v>
      </c>
      <c r="K203" s="7">
        <v>506.40000000000003</v>
      </c>
      <c r="M203" s="7">
        <v>387768.19999999966</v>
      </c>
      <c r="N203" s="7">
        <v>18181.900000000001</v>
      </c>
      <c r="O203" s="7">
        <v>4934.7000000000007</v>
      </c>
      <c r="P203" s="7">
        <v>26033.699999999993</v>
      </c>
      <c r="Q203" s="7">
        <v>624628.69999999995</v>
      </c>
      <c r="R203" s="67">
        <f t="shared" si="3"/>
        <v>2156.1</v>
      </c>
      <c r="S203"/>
      <c r="T203"/>
    </row>
    <row r="204" spans="1:20" x14ac:dyDescent="0.25">
      <c r="A204" s="7" t="s">
        <v>197</v>
      </c>
      <c r="B204" s="7">
        <v>39.6</v>
      </c>
      <c r="C204" s="7">
        <v>715</v>
      </c>
      <c r="D204" s="7">
        <v>1891.8000000000002</v>
      </c>
      <c r="E204" s="7">
        <v>1234.5999999999999</v>
      </c>
      <c r="F204" s="7">
        <v>734.8</v>
      </c>
      <c r="G204" s="7">
        <v>178</v>
      </c>
      <c r="H204" s="7">
        <v>926.8</v>
      </c>
      <c r="I204" s="7">
        <v>15806.699999999999</v>
      </c>
      <c r="J204" s="7">
        <v>181.9</v>
      </c>
      <c r="K204" s="7">
        <v>85.5</v>
      </c>
      <c r="M204" s="7">
        <v>76460.000000000116</v>
      </c>
      <c r="N204" s="7">
        <v>3946.7000000000003</v>
      </c>
      <c r="O204" s="7">
        <v>845.8</v>
      </c>
      <c r="P204" s="7">
        <v>1502.1</v>
      </c>
      <c r="Q204" s="7">
        <v>104549.30000000012</v>
      </c>
      <c r="R204" s="67">
        <f t="shared" si="3"/>
        <v>800.5</v>
      </c>
      <c r="S204"/>
      <c r="T204"/>
    </row>
    <row r="205" spans="1:20" x14ac:dyDescent="0.25">
      <c r="A205" s="7" t="s">
        <v>198</v>
      </c>
      <c r="B205" s="7">
        <v>5428.2999999999993</v>
      </c>
      <c r="C205" s="7">
        <v>2873.6</v>
      </c>
      <c r="D205" s="7">
        <v>28588.199999999993</v>
      </c>
      <c r="E205" s="7">
        <v>6910</v>
      </c>
      <c r="F205" s="7">
        <v>3939</v>
      </c>
      <c r="G205" s="7">
        <v>2869.2000000000003</v>
      </c>
      <c r="H205" s="7">
        <v>6570.3</v>
      </c>
      <c r="I205" s="7">
        <v>158182.99999999983</v>
      </c>
      <c r="J205" s="7">
        <v>615.1</v>
      </c>
      <c r="K205" s="7">
        <v>122.1</v>
      </c>
      <c r="L205" s="7">
        <v>193.7</v>
      </c>
      <c r="M205" s="7">
        <v>353297.19999999995</v>
      </c>
      <c r="N205" s="7">
        <v>22344.5</v>
      </c>
      <c r="O205" s="7">
        <v>9714.6</v>
      </c>
      <c r="P205" s="7">
        <v>18168.399999999998</v>
      </c>
      <c r="Q205" s="7">
        <v>619817.19999999972</v>
      </c>
      <c r="R205" s="67">
        <f t="shared" si="3"/>
        <v>2995.7</v>
      </c>
      <c r="S205"/>
      <c r="T205"/>
    </row>
    <row r="206" spans="1:20" x14ac:dyDescent="0.25">
      <c r="A206" s="7" t="s">
        <v>201</v>
      </c>
      <c r="B206" s="7">
        <v>5164.7</v>
      </c>
      <c r="C206" s="7">
        <v>3382.4</v>
      </c>
      <c r="D206" s="7">
        <v>61115.200000000019</v>
      </c>
      <c r="E206" s="7">
        <v>10267.800000000001</v>
      </c>
      <c r="F206" s="7">
        <v>3283.0999999999995</v>
      </c>
      <c r="G206" s="7">
        <v>6839.0999999999985</v>
      </c>
      <c r="H206" s="7">
        <v>13589.199999999999</v>
      </c>
      <c r="I206" s="7">
        <v>165678.09999999963</v>
      </c>
      <c r="J206" s="7">
        <v>1529.1000000000001</v>
      </c>
      <c r="K206" s="7">
        <v>221.5</v>
      </c>
      <c r="L206" s="7">
        <v>1396.9</v>
      </c>
      <c r="M206" s="7">
        <v>530179.89999999979</v>
      </c>
      <c r="N206" s="7">
        <v>31991.1</v>
      </c>
      <c r="O206" s="7">
        <v>2578.6000000000004</v>
      </c>
      <c r="P206" s="7">
        <v>63776.69999999999</v>
      </c>
      <c r="Q206" s="7">
        <v>900993.39999999932</v>
      </c>
      <c r="R206" s="67">
        <f t="shared" si="3"/>
        <v>3603.9</v>
      </c>
      <c r="S206"/>
      <c r="T206"/>
    </row>
    <row r="207" spans="1:20" x14ac:dyDescent="0.25">
      <c r="A207" s="7" t="s">
        <v>199</v>
      </c>
      <c r="C207" s="7">
        <v>189</v>
      </c>
      <c r="D207" s="7">
        <v>502.9</v>
      </c>
      <c r="E207" s="7">
        <v>399.4</v>
      </c>
      <c r="F207" s="7">
        <v>290</v>
      </c>
      <c r="G207" s="7">
        <v>446.7</v>
      </c>
      <c r="H207" s="7">
        <v>713.80000000000007</v>
      </c>
      <c r="I207" s="7">
        <v>3701</v>
      </c>
      <c r="M207" s="7">
        <v>48414.399999999965</v>
      </c>
      <c r="N207" s="7">
        <v>2262.1</v>
      </c>
      <c r="O207" s="7">
        <v>1609.9</v>
      </c>
      <c r="P207" s="7">
        <v>1566</v>
      </c>
      <c r="Q207" s="7">
        <v>60095.199999999968</v>
      </c>
      <c r="R207" s="67">
        <f t="shared" si="3"/>
        <v>189</v>
      </c>
      <c r="S207"/>
      <c r="T207"/>
    </row>
    <row r="208" spans="1:20" x14ac:dyDescent="0.25">
      <c r="A208" s="7" t="s">
        <v>202</v>
      </c>
      <c r="B208" s="7">
        <v>438.70000000000005</v>
      </c>
      <c r="C208" s="7">
        <v>366.6</v>
      </c>
      <c r="D208" s="7">
        <v>6959.2999999999993</v>
      </c>
      <c r="E208" s="7">
        <v>3271.1000000000004</v>
      </c>
      <c r="F208" s="7">
        <v>2862.4999999999995</v>
      </c>
      <c r="G208" s="7">
        <v>889.2</v>
      </c>
      <c r="H208" s="7">
        <v>2054.1000000000004</v>
      </c>
      <c r="I208" s="7">
        <v>37829.9</v>
      </c>
      <c r="J208" s="7">
        <v>941.3</v>
      </c>
      <c r="M208" s="7">
        <v>181524.29999999981</v>
      </c>
      <c r="N208" s="7">
        <v>5922.1</v>
      </c>
      <c r="O208" s="7">
        <v>3744.7999999999997</v>
      </c>
      <c r="P208" s="7">
        <v>4890.7999999999984</v>
      </c>
      <c r="Q208" s="7">
        <v>251694.69999999981</v>
      </c>
      <c r="R208" s="67">
        <f t="shared" si="3"/>
        <v>366.6</v>
      </c>
      <c r="S208"/>
      <c r="T208"/>
    </row>
    <row r="209" spans="1:20" x14ac:dyDescent="0.25">
      <c r="A209" s="7" t="s">
        <v>203</v>
      </c>
      <c r="B209" s="7">
        <v>111.5</v>
      </c>
      <c r="C209" s="7">
        <v>177.1</v>
      </c>
      <c r="D209" s="7">
        <v>100.6</v>
      </c>
      <c r="E209" s="7">
        <v>101.3</v>
      </c>
      <c r="F209" s="7">
        <v>490</v>
      </c>
      <c r="G209" s="7">
        <v>558.90000000000009</v>
      </c>
      <c r="H209" s="7">
        <v>256.8</v>
      </c>
      <c r="I209" s="7">
        <v>571.29999999999995</v>
      </c>
      <c r="J209" s="7">
        <v>45.9</v>
      </c>
      <c r="M209" s="7">
        <v>41077.799999999988</v>
      </c>
      <c r="N209" s="7">
        <v>3085.1</v>
      </c>
      <c r="P209" s="7">
        <v>1090.5999999999999</v>
      </c>
      <c r="Q209" s="7">
        <v>47666.899999999987</v>
      </c>
      <c r="R209" s="67">
        <f t="shared" si="3"/>
        <v>177.1</v>
      </c>
      <c r="S209"/>
      <c r="T209"/>
    </row>
    <row r="210" spans="1:20" x14ac:dyDescent="0.25">
      <c r="A210" s="7" t="s">
        <v>204</v>
      </c>
      <c r="B210" s="7">
        <v>70.2</v>
      </c>
      <c r="C210" s="7">
        <v>748</v>
      </c>
      <c r="D210" s="7">
        <v>9878</v>
      </c>
      <c r="E210" s="7">
        <v>1796.3</v>
      </c>
      <c r="F210" s="7">
        <v>371</v>
      </c>
      <c r="G210" s="7">
        <v>161</v>
      </c>
      <c r="H210" s="7">
        <v>920.9</v>
      </c>
      <c r="I210" s="7">
        <v>22439.799999999992</v>
      </c>
      <c r="J210" s="7">
        <v>825.2</v>
      </c>
      <c r="L210" s="7">
        <v>241.6</v>
      </c>
      <c r="M210" s="7">
        <v>149881.69999999995</v>
      </c>
      <c r="N210" s="7">
        <v>6026.3</v>
      </c>
      <c r="O210" s="7">
        <v>1651.6999999999998</v>
      </c>
      <c r="P210" s="7">
        <v>4706.1000000000004</v>
      </c>
      <c r="Q210" s="7">
        <v>199717.79999999996</v>
      </c>
      <c r="R210" s="67">
        <f t="shared" si="3"/>
        <v>748</v>
      </c>
      <c r="S210"/>
      <c r="T210"/>
    </row>
    <row r="211" spans="1:20" x14ac:dyDescent="0.25">
      <c r="A211" s="7" t="s">
        <v>205</v>
      </c>
      <c r="B211" s="7">
        <v>203.3</v>
      </c>
      <c r="C211" s="7">
        <v>231.3</v>
      </c>
      <c r="D211" s="7">
        <v>3007.5</v>
      </c>
      <c r="E211" s="7">
        <v>1539.6</v>
      </c>
      <c r="F211" s="7">
        <v>2303.8000000000002</v>
      </c>
      <c r="G211" s="7">
        <v>283</v>
      </c>
      <c r="H211" s="7">
        <v>285.09999999999997</v>
      </c>
      <c r="I211" s="7">
        <v>32880.900000000009</v>
      </c>
      <c r="J211" s="7">
        <v>1441.6</v>
      </c>
      <c r="M211" s="7">
        <v>133845.69999999992</v>
      </c>
      <c r="N211" s="7">
        <v>2784</v>
      </c>
      <c r="O211" s="7">
        <v>3693.6</v>
      </c>
      <c r="P211" s="7">
        <v>1619.3</v>
      </c>
      <c r="Q211" s="7">
        <v>184118.69999999992</v>
      </c>
      <c r="R211" s="67">
        <f t="shared" si="3"/>
        <v>231.3</v>
      </c>
      <c r="S211"/>
      <c r="T211"/>
    </row>
    <row r="212" spans="1:20" x14ac:dyDescent="0.25">
      <c r="A212" s="7" t="s">
        <v>200</v>
      </c>
      <c r="B212" s="7">
        <v>269.39999999999998</v>
      </c>
      <c r="C212" s="7">
        <v>1613.2999999999997</v>
      </c>
      <c r="D212" s="7">
        <v>13689.199999999999</v>
      </c>
      <c r="E212" s="7">
        <v>3680.4</v>
      </c>
      <c r="F212" s="7">
        <v>26253.1</v>
      </c>
      <c r="G212" s="7">
        <v>616.70000000000005</v>
      </c>
      <c r="H212" s="7">
        <v>905.69999999999993</v>
      </c>
      <c r="I212" s="7">
        <v>43509.299999999981</v>
      </c>
      <c r="J212" s="7">
        <v>454.80000000000007</v>
      </c>
      <c r="K212" s="7">
        <v>76.5</v>
      </c>
      <c r="L212" s="7">
        <v>1200.9999999999998</v>
      </c>
      <c r="M212" s="7">
        <v>169742.89999999959</v>
      </c>
      <c r="N212" s="7">
        <v>7655.5</v>
      </c>
      <c r="O212" s="7">
        <v>9927.2999999999993</v>
      </c>
      <c r="P212" s="7">
        <v>10788.399999999998</v>
      </c>
      <c r="Q212" s="7">
        <v>290383.49999999959</v>
      </c>
      <c r="R212" s="67">
        <f t="shared" si="3"/>
        <v>1689.7999999999997</v>
      </c>
      <c r="S212"/>
      <c r="T212"/>
    </row>
    <row r="213" spans="1:20" x14ac:dyDescent="0.25">
      <c r="A213" s="7" t="s">
        <v>272</v>
      </c>
      <c r="B213" s="7">
        <v>76</v>
      </c>
      <c r="C213" s="7">
        <v>267.10000000000002</v>
      </c>
      <c r="D213" s="7">
        <v>3227.7999999999997</v>
      </c>
      <c r="E213" s="7">
        <v>2595.2999999999997</v>
      </c>
      <c r="F213" s="7">
        <v>2297.8999999999996</v>
      </c>
      <c r="G213" s="7">
        <v>425.09999999999997</v>
      </c>
      <c r="H213" s="7">
        <v>312.89999999999998</v>
      </c>
      <c r="I213" s="7">
        <v>8601.7000000000044</v>
      </c>
      <c r="J213" s="7">
        <v>366.5</v>
      </c>
      <c r="K213" s="7">
        <v>129.9</v>
      </c>
      <c r="M213" s="7">
        <v>169546.30000000028</v>
      </c>
      <c r="N213" s="7">
        <v>6776.4</v>
      </c>
      <c r="O213" s="7">
        <v>1577.3</v>
      </c>
      <c r="P213" s="7">
        <v>2766.2</v>
      </c>
      <c r="Q213" s="7">
        <v>198966.40000000029</v>
      </c>
      <c r="R213" s="67">
        <f t="shared" si="3"/>
        <v>397</v>
      </c>
      <c r="S213"/>
      <c r="T213"/>
    </row>
    <row r="214" spans="1:20" x14ac:dyDescent="0.25">
      <c r="A214" s="7" t="s">
        <v>275</v>
      </c>
      <c r="B214" s="7">
        <v>177.6</v>
      </c>
      <c r="C214" s="7">
        <v>1951.1000000000006</v>
      </c>
      <c r="D214" s="7">
        <v>73288.2</v>
      </c>
      <c r="E214" s="7">
        <v>6400.5000000000009</v>
      </c>
      <c r="F214" s="7">
        <v>3352.6</v>
      </c>
      <c r="G214" s="7">
        <v>3783.6000000000004</v>
      </c>
      <c r="H214" s="7">
        <v>2615.6</v>
      </c>
      <c r="I214" s="7">
        <v>195829.1</v>
      </c>
      <c r="J214" s="7">
        <v>1020.7</v>
      </c>
      <c r="L214" s="7">
        <v>794.4</v>
      </c>
      <c r="M214" s="7">
        <v>168733.6999999999</v>
      </c>
      <c r="N214" s="7">
        <v>4296</v>
      </c>
      <c r="O214" s="7">
        <v>16577.599999999999</v>
      </c>
      <c r="P214" s="7">
        <v>28170.899999999994</v>
      </c>
      <c r="Q214" s="7">
        <v>506991.6</v>
      </c>
      <c r="R214" s="67">
        <f t="shared" si="3"/>
        <v>1951.1000000000006</v>
      </c>
      <c r="S214"/>
      <c r="T214"/>
    </row>
    <row r="215" spans="1:20" x14ac:dyDescent="0.25">
      <c r="A215" s="7" t="s">
        <v>261</v>
      </c>
      <c r="B215" s="7">
        <v>1095691.0999999996</v>
      </c>
      <c r="C215" s="7">
        <v>1074230.0000000007</v>
      </c>
      <c r="D215" s="7">
        <v>5635768.299999997</v>
      </c>
      <c r="E215" s="7">
        <v>1232678.5999999999</v>
      </c>
      <c r="F215" s="7">
        <v>1353992.6000000003</v>
      </c>
      <c r="G215" s="7">
        <v>1039082.1999999998</v>
      </c>
      <c r="H215" s="7">
        <v>893653.70000000042</v>
      </c>
      <c r="I215" s="7">
        <v>21892421.100000009</v>
      </c>
      <c r="J215" s="7">
        <v>453461.19999999984</v>
      </c>
      <c r="K215" s="7">
        <v>52793.799999999996</v>
      </c>
      <c r="L215" s="7">
        <v>246855.79999999993</v>
      </c>
      <c r="M215" s="7">
        <v>47834048.200000003</v>
      </c>
      <c r="N215" s="7">
        <v>3450210.6000000029</v>
      </c>
      <c r="O215" s="7">
        <v>1232957.4000000008</v>
      </c>
      <c r="P215" s="7">
        <v>5080648.8000000007</v>
      </c>
      <c r="Q215" s="7">
        <v>92568493.400000021</v>
      </c>
      <c r="R215" s="67">
        <f t="shared" si="3"/>
        <v>1127023.8000000007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5"/>
  <sheetViews>
    <sheetView workbookViewId="0">
      <selection activeCell="R3" sqref="R3:R215"/>
    </sheetView>
  </sheetViews>
  <sheetFormatPr defaultColWidth="8.7109375" defaultRowHeight="15" x14ac:dyDescent="0.25"/>
  <cols>
    <col min="1" max="16384" width="8.7109375" style="7"/>
  </cols>
  <sheetData>
    <row r="1" spans="1:20" x14ac:dyDescent="0.25">
      <c r="A1" s="7" t="s">
        <v>274</v>
      </c>
      <c r="B1" s="7" t="s">
        <v>259</v>
      </c>
    </row>
    <row r="2" spans="1:20" x14ac:dyDescent="0.25">
      <c r="A2" s="7" t="s">
        <v>260</v>
      </c>
      <c r="B2" s="7" t="s">
        <v>0</v>
      </c>
      <c r="C2" s="7" t="s">
        <v>1</v>
      </c>
      <c r="D2" s="7" t="s">
        <v>2</v>
      </c>
      <c r="E2" s="7" t="s">
        <v>3</v>
      </c>
      <c r="F2" s="7" t="s">
        <v>4</v>
      </c>
      <c r="G2" s="7" t="s">
        <v>5</v>
      </c>
      <c r="H2" s="7" t="s">
        <v>6</v>
      </c>
      <c r="I2" s="7" t="s">
        <v>230</v>
      </c>
      <c r="J2" s="7" t="s">
        <v>7</v>
      </c>
      <c r="K2" s="7" t="s">
        <v>8</v>
      </c>
      <c r="L2" s="7" t="s">
        <v>10</v>
      </c>
      <c r="M2" s="7" t="s">
        <v>229</v>
      </c>
      <c r="N2" s="7" t="s">
        <v>11</v>
      </c>
      <c r="O2" s="7" t="s">
        <v>12</v>
      </c>
      <c r="P2" s="7" t="s">
        <v>13</v>
      </c>
      <c r="Q2" s="7" t="s">
        <v>256</v>
      </c>
      <c r="R2" s="66" t="s">
        <v>471</v>
      </c>
    </row>
    <row r="3" spans="1:20" x14ac:dyDescent="0.25">
      <c r="A3" s="7" t="s">
        <v>15</v>
      </c>
      <c r="B3" s="7">
        <v>132020.69660294105</v>
      </c>
      <c r="C3" s="7">
        <v>143139.46663727611</v>
      </c>
      <c r="D3" s="7">
        <v>1520020.650918575</v>
      </c>
      <c r="E3" s="7">
        <v>85800.137215560986</v>
      </c>
      <c r="F3" s="7">
        <v>108558.84452149324</v>
      </c>
      <c r="G3" s="7">
        <v>297351.14311088854</v>
      </c>
      <c r="H3" s="7">
        <v>201669.80614320864</v>
      </c>
      <c r="I3" s="7">
        <v>2270605.5795691744</v>
      </c>
      <c r="J3" s="7">
        <v>52083.482533513139</v>
      </c>
      <c r="K3" s="7">
        <v>1352.18697598161</v>
      </c>
      <c r="L3" s="7">
        <v>45099.471380903487</v>
      </c>
      <c r="M3" s="7">
        <v>8391103.2486956678</v>
      </c>
      <c r="N3" s="7">
        <v>433933.90000664722</v>
      </c>
      <c r="O3" s="7">
        <v>156076.76614309545</v>
      </c>
      <c r="P3" s="7">
        <v>1134990.0067121319</v>
      </c>
      <c r="Q3" s="7">
        <v>14973805.387167059</v>
      </c>
      <c r="R3" s="67">
        <f>+K3+C3</f>
        <v>144491.65361325772</v>
      </c>
      <c r="S3"/>
      <c r="T3"/>
    </row>
    <row r="4" spans="1:20" x14ac:dyDescent="0.25">
      <c r="A4" t="s">
        <v>231</v>
      </c>
      <c r="B4" s="7">
        <v>31995.4875143315</v>
      </c>
      <c r="C4" s="7">
        <v>426261.36129767844</v>
      </c>
      <c r="D4" s="7">
        <v>158284.6387503107</v>
      </c>
      <c r="E4" s="7">
        <v>164541.0467410727</v>
      </c>
      <c r="F4" s="7">
        <v>286063.62921401463</v>
      </c>
      <c r="G4" s="7">
        <v>22499.00064381594</v>
      </c>
      <c r="H4" s="7">
        <v>24916.755712384343</v>
      </c>
      <c r="I4" s="7">
        <v>1289847.7965905999</v>
      </c>
      <c r="M4" s="7">
        <v>811543.08487471659</v>
      </c>
      <c r="N4" s="7">
        <v>46623.819986521768</v>
      </c>
      <c r="O4" s="7">
        <v>83281.364411941264</v>
      </c>
      <c r="P4" s="7">
        <v>187443.53998165246</v>
      </c>
      <c r="Q4" s="7">
        <v>3533301.5257190405</v>
      </c>
      <c r="R4" s="67">
        <f t="shared" ref="R4:R67" si="0">+K4+C4</f>
        <v>426261.36129767844</v>
      </c>
      <c r="S4"/>
      <c r="T4"/>
    </row>
    <row r="5" spans="1:20" x14ac:dyDescent="0.25">
      <c r="A5" s="7" t="s">
        <v>16</v>
      </c>
      <c r="C5" s="7">
        <v>13463.556672151301</v>
      </c>
      <c r="D5" s="7">
        <v>63584.538270641548</v>
      </c>
      <c r="E5" s="7">
        <v>44165.907727522404</v>
      </c>
      <c r="F5" s="7">
        <v>1707.3182515809399</v>
      </c>
      <c r="G5" s="7">
        <v>10978.614934169889</v>
      </c>
      <c r="H5" s="7">
        <v>19910.296894487761</v>
      </c>
      <c r="I5" s="7">
        <v>272522.88679935283</v>
      </c>
      <c r="J5" s="7">
        <v>1996.27200799608</v>
      </c>
      <c r="M5" s="7">
        <v>1994638.1551673764</v>
      </c>
      <c r="N5" s="7">
        <v>45692.24296268812</v>
      </c>
      <c r="O5" s="7">
        <v>21416.630703268602</v>
      </c>
      <c r="P5" s="7">
        <v>69921.337053782278</v>
      </c>
      <c r="Q5" s="7">
        <v>2559997.7574450183</v>
      </c>
      <c r="R5" s="67">
        <f t="shared" si="0"/>
        <v>13463.556672151301</v>
      </c>
      <c r="S5"/>
      <c r="T5"/>
    </row>
    <row r="6" spans="1:20" x14ac:dyDescent="0.25">
      <c r="A6" s="7" t="s">
        <v>17</v>
      </c>
      <c r="B6" s="7">
        <v>36635.122053631399</v>
      </c>
      <c r="C6" s="7">
        <v>39663.435863666564</v>
      </c>
      <c r="D6" s="7">
        <v>231304.66136000771</v>
      </c>
      <c r="E6" s="7">
        <v>99628.410289713953</v>
      </c>
      <c r="F6" s="7">
        <v>7038.5904607927423</v>
      </c>
      <c r="G6" s="7">
        <v>37349.476281889096</v>
      </c>
      <c r="H6" s="7">
        <v>119678.84391901668</v>
      </c>
      <c r="I6" s="7">
        <v>415045.82437947928</v>
      </c>
      <c r="J6" s="7">
        <v>455.48134713185698</v>
      </c>
      <c r="L6" s="7">
        <v>662.80921121495305</v>
      </c>
      <c r="M6" s="7">
        <v>4561789.2986137262</v>
      </c>
      <c r="N6" s="7">
        <v>56605.411081742503</v>
      </c>
      <c r="O6" s="7">
        <v>85336.901397619877</v>
      </c>
      <c r="P6" s="7">
        <v>425836.94220667856</v>
      </c>
      <c r="Q6" s="7">
        <v>6117031.2084663119</v>
      </c>
      <c r="R6" s="67">
        <f t="shared" si="0"/>
        <v>39663.435863666564</v>
      </c>
      <c r="S6"/>
      <c r="T6"/>
    </row>
    <row r="7" spans="1:20" x14ac:dyDescent="0.25">
      <c r="A7" s="7" t="s">
        <v>18</v>
      </c>
      <c r="B7" s="7">
        <v>3179.4255621356001</v>
      </c>
      <c r="C7" s="7">
        <v>5720.41404083009</v>
      </c>
      <c r="D7" s="7">
        <v>89446.255639786978</v>
      </c>
      <c r="E7" s="7">
        <v>15814.536936957609</v>
      </c>
      <c r="F7" s="7">
        <v>17091.462559516873</v>
      </c>
      <c r="G7" s="7">
        <v>9742.6740355494003</v>
      </c>
      <c r="H7" s="7">
        <v>3066.68178299275</v>
      </c>
      <c r="I7" s="7">
        <v>195041.03607547606</v>
      </c>
      <c r="M7" s="7">
        <v>1250949.8824271492</v>
      </c>
      <c r="N7" s="7">
        <v>37768.324636221703</v>
      </c>
      <c r="O7" s="7">
        <v>27584.159145460784</v>
      </c>
      <c r="P7" s="7">
        <v>102058.87853144541</v>
      </c>
      <c r="Q7" s="7">
        <v>1757463.7313735224</v>
      </c>
      <c r="R7" s="67">
        <f t="shared" si="0"/>
        <v>5720.41404083009</v>
      </c>
      <c r="S7"/>
      <c r="T7"/>
    </row>
    <row r="8" spans="1:20" x14ac:dyDescent="0.25">
      <c r="A8" s="7" t="s">
        <v>19</v>
      </c>
      <c r="C8" s="7">
        <v>6162.6441594942899</v>
      </c>
      <c r="D8" s="7">
        <v>12159.214517960572</v>
      </c>
      <c r="E8" s="7">
        <v>5709.1630382755611</v>
      </c>
      <c r="F8" s="7">
        <v>3687.8997222772859</v>
      </c>
      <c r="G8" s="7">
        <v>29671.707079445387</v>
      </c>
      <c r="H8" s="7">
        <v>4098.4961692938305</v>
      </c>
      <c r="I8" s="7">
        <v>66163.217460087151</v>
      </c>
      <c r="J8" s="7">
        <v>4303.7777189525123</v>
      </c>
      <c r="M8" s="7">
        <v>801937.14829216024</v>
      </c>
      <c r="N8" s="7">
        <v>64683.909379631266</v>
      </c>
      <c r="O8" s="7">
        <v>1743.1492931195701</v>
      </c>
      <c r="P8" s="7">
        <v>61826.191173735118</v>
      </c>
      <c r="Q8" s="7">
        <v>1062146.5180044328</v>
      </c>
      <c r="R8" s="67">
        <f t="shared" si="0"/>
        <v>6162.6441594942899</v>
      </c>
      <c r="S8"/>
      <c r="T8"/>
    </row>
    <row r="9" spans="1:20" x14ac:dyDescent="0.25">
      <c r="A9" s="7" t="s">
        <v>20</v>
      </c>
      <c r="B9" s="7">
        <v>158192.60942787357</v>
      </c>
      <c r="C9" s="7">
        <v>313730.62363536842</v>
      </c>
      <c r="D9" s="7">
        <v>1036387.7182849852</v>
      </c>
      <c r="E9" s="7">
        <v>177825.92256877024</v>
      </c>
      <c r="F9" s="7">
        <v>1566462.6326252429</v>
      </c>
      <c r="G9" s="7">
        <v>131849.76109216586</v>
      </c>
      <c r="H9" s="7">
        <v>317855.52972029767</v>
      </c>
      <c r="I9" s="7">
        <v>2856970.0747822276</v>
      </c>
      <c r="J9" s="7">
        <v>68606.776439051726</v>
      </c>
      <c r="L9" s="7">
        <v>8183.8739902712596</v>
      </c>
      <c r="M9" s="7">
        <v>6718833.3174957037</v>
      </c>
      <c r="N9" s="7">
        <v>385687.61435397674</v>
      </c>
      <c r="O9" s="7">
        <v>342868.49657314894</v>
      </c>
      <c r="P9" s="7">
        <v>844251.12373313692</v>
      </c>
      <c r="Q9" s="7">
        <v>14927706.074722221</v>
      </c>
      <c r="R9" s="67">
        <f t="shared" si="0"/>
        <v>313730.62363536842</v>
      </c>
      <c r="S9"/>
      <c r="T9"/>
    </row>
    <row r="10" spans="1:20" x14ac:dyDescent="0.25">
      <c r="A10" s="7" t="s">
        <v>21</v>
      </c>
      <c r="B10" s="7">
        <v>679.06295698612303</v>
      </c>
      <c r="C10" s="7">
        <v>11431.384061323601</v>
      </c>
      <c r="D10" s="7">
        <v>20211.204954025008</v>
      </c>
      <c r="E10" s="7">
        <v>14461.868902714868</v>
      </c>
      <c r="F10" s="7">
        <v>10719.249863498879</v>
      </c>
      <c r="G10" s="7">
        <v>7589.34481523253</v>
      </c>
      <c r="H10" s="7">
        <v>114034.7651298179</v>
      </c>
      <c r="I10" s="7">
        <v>270754.03503157385</v>
      </c>
      <c r="J10" s="7">
        <v>2553.20116925406</v>
      </c>
      <c r="M10" s="7">
        <v>1756275.8487152916</v>
      </c>
      <c r="N10" s="7">
        <v>8752.9692620651294</v>
      </c>
      <c r="O10" s="7">
        <v>38312.169725650478</v>
      </c>
      <c r="P10" s="7">
        <v>19485.746413340879</v>
      </c>
      <c r="Q10" s="7">
        <v>2275260.8510007747</v>
      </c>
      <c r="R10" s="67">
        <f t="shared" si="0"/>
        <v>11431.384061323601</v>
      </c>
      <c r="S10"/>
      <c r="T10"/>
    </row>
    <row r="11" spans="1:20" x14ac:dyDescent="0.25">
      <c r="A11" s="7" t="s">
        <v>22</v>
      </c>
      <c r="B11" s="7">
        <v>99736.715198562044</v>
      </c>
      <c r="C11" s="7">
        <v>74885.805898606603</v>
      </c>
      <c r="D11" s="7">
        <v>222854.5882308</v>
      </c>
      <c r="E11" s="7">
        <v>210931.84281178936</v>
      </c>
      <c r="F11" s="7">
        <v>777943.57858987444</v>
      </c>
      <c r="G11" s="7">
        <v>75627.912885506783</v>
      </c>
      <c r="H11" s="7">
        <v>133642.81455481681</v>
      </c>
      <c r="I11" s="7">
        <v>1786490.8493767234</v>
      </c>
      <c r="J11" s="7">
        <v>34020.422021284001</v>
      </c>
      <c r="K11" s="7">
        <v>2506.2723823855799</v>
      </c>
      <c r="L11" s="7">
        <v>5706.37691157074</v>
      </c>
      <c r="M11" s="7">
        <v>5100794.2149907257</v>
      </c>
      <c r="N11" s="7">
        <v>245465.48008500171</v>
      </c>
      <c r="O11" s="7">
        <v>163966.94663134322</v>
      </c>
      <c r="P11" s="7">
        <v>272422.05573402013</v>
      </c>
      <c r="Q11" s="7">
        <v>9206995.8763030116</v>
      </c>
      <c r="R11" s="67">
        <f t="shared" si="0"/>
        <v>77392.07828099218</v>
      </c>
      <c r="S11"/>
      <c r="T11"/>
    </row>
    <row r="12" spans="1:20" x14ac:dyDescent="0.25">
      <c r="A12" s="7" t="s">
        <v>23</v>
      </c>
      <c r="C12" s="7">
        <v>49207.993238558302</v>
      </c>
      <c r="D12" s="7">
        <v>92034.686231374566</v>
      </c>
      <c r="E12" s="7">
        <v>21465.537399478169</v>
      </c>
      <c r="G12" s="7">
        <v>16966.321318257302</v>
      </c>
      <c r="H12" s="7">
        <v>9821.7820180830004</v>
      </c>
      <c r="I12" s="7">
        <v>832542.6153779903</v>
      </c>
      <c r="M12" s="7">
        <v>1938854.1250711244</v>
      </c>
      <c r="N12" s="7">
        <v>46912.039300786666</v>
      </c>
      <c r="O12" s="7">
        <v>45793.198224570602</v>
      </c>
      <c r="P12" s="7">
        <v>109816.61203621962</v>
      </c>
      <c r="Q12" s="7">
        <v>3163414.9102164432</v>
      </c>
      <c r="R12" s="67">
        <f t="shared" si="0"/>
        <v>49207.993238558302</v>
      </c>
      <c r="S12"/>
      <c r="T12"/>
    </row>
    <row r="13" spans="1:20" x14ac:dyDescent="0.25">
      <c r="A13" s="7" t="s">
        <v>24</v>
      </c>
      <c r="B13" s="7">
        <v>3531.2754343756242</v>
      </c>
      <c r="C13" s="7">
        <v>17221.674084221941</v>
      </c>
      <c r="D13" s="7">
        <v>228749.28916872243</v>
      </c>
      <c r="E13" s="7">
        <v>361803.28402659943</v>
      </c>
      <c r="F13" s="7">
        <v>235894.92898302889</v>
      </c>
      <c r="G13" s="7">
        <v>104688.10687129659</v>
      </c>
      <c r="H13" s="7">
        <v>85055.8072048186</v>
      </c>
      <c r="I13" s="7">
        <v>1031165.2003476112</v>
      </c>
      <c r="J13" s="7">
        <v>47762.370572952146</v>
      </c>
      <c r="L13" s="7">
        <v>805.70274716594531</v>
      </c>
      <c r="M13" s="7">
        <v>1914141.0873969274</v>
      </c>
      <c r="N13" s="7">
        <v>27815.430566097228</v>
      </c>
      <c r="O13" s="7">
        <v>40854.281387716401</v>
      </c>
      <c r="P13" s="7">
        <v>195174.56881205813</v>
      </c>
      <c r="Q13" s="7">
        <v>4294663.0076035922</v>
      </c>
      <c r="R13" s="67">
        <f t="shared" si="0"/>
        <v>17221.674084221941</v>
      </c>
      <c r="S13"/>
      <c r="T13"/>
    </row>
    <row r="14" spans="1:20" x14ac:dyDescent="0.25">
      <c r="A14" s="7" t="s">
        <v>25</v>
      </c>
      <c r="C14" s="7">
        <v>3169.9691957659002</v>
      </c>
      <c r="D14" s="7">
        <v>247095.09769465696</v>
      </c>
      <c r="E14" s="7">
        <v>72692.27037474497</v>
      </c>
      <c r="F14" s="7">
        <v>19274.164549797355</v>
      </c>
      <c r="G14" s="7">
        <v>8801.2528094373574</v>
      </c>
      <c r="H14" s="7">
        <v>161349.46568670962</v>
      </c>
      <c r="I14" s="7">
        <v>271934.19451624725</v>
      </c>
      <c r="J14" s="7">
        <v>15900.923294594399</v>
      </c>
      <c r="M14" s="7">
        <v>2973822.1036183396</v>
      </c>
      <c r="N14" s="7">
        <v>84397.421912640566</v>
      </c>
      <c r="O14" s="7">
        <v>46487.754255469932</v>
      </c>
      <c r="P14" s="7">
        <v>154269.4265579677</v>
      </c>
      <c r="Q14" s="7">
        <v>4059194.0444663721</v>
      </c>
      <c r="R14" s="67">
        <f t="shared" si="0"/>
        <v>3169.9691957659002</v>
      </c>
      <c r="S14"/>
      <c r="T14"/>
    </row>
    <row r="15" spans="1:20" x14ac:dyDescent="0.25">
      <c r="A15" s="7" t="s">
        <v>26</v>
      </c>
      <c r="B15" s="7">
        <v>24580.991171695841</v>
      </c>
      <c r="C15" s="7">
        <v>22785.908840532011</v>
      </c>
      <c r="D15" s="7">
        <v>94085.598493600017</v>
      </c>
      <c r="E15" s="7">
        <v>47081.89006629723</v>
      </c>
      <c r="F15" s="7">
        <v>156090.0550345727</v>
      </c>
      <c r="G15" s="7">
        <v>57231.523067206443</v>
      </c>
      <c r="H15" s="7">
        <v>222969.62563187792</v>
      </c>
      <c r="I15" s="7">
        <v>794707.67258520704</v>
      </c>
      <c r="J15" s="7">
        <v>27398.877586220628</v>
      </c>
      <c r="M15" s="7">
        <v>3070280.4671208258</v>
      </c>
      <c r="N15" s="7">
        <v>27383.717789830138</v>
      </c>
      <c r="O15" s="7">
        <v>48543.555088623514</v>
      </c>
      <c r="P15" s="7">
        <v>181094.31173989185</v>
      </c>
      <c r="Q15" s="7">
        <v>4774234.1942163808</v>
      </c>
      <c r="R15" s="67">
        <f t="shared" si="0"/>
        <v>22785.908840532011</v>
      </c>
      <c r="S15"/>
      <c r="T15"/>
    </row>
    <row r="16" spans="1:20" x14ac:dyDescent="0.25">
      <c r="A16" s="7" t="s">
        <v>262</v>
      </c>
      <c r="B16" s="7">
        <v>212427.70522478363</v>
      </c>
      <c r="C16" s="7">
        <v>555481.06729112903</v>
      </c>
      <c r="D16" s="7">
        <v>1495845.4238536342</v>
      </c>
      <c r="E16" s="7">
        <v>312107.96266875678</v>
      </c>
      <c r="F16" s="7">
        <v>707435.23077028373</v>
      </c>
      <c r="G16" s="7">
        <v>935486.40153136966</v>
      </c>
      <c r="H16" s="7">
        <v>178813.50660044409</v>
      </c>
      <c r="I16" s="7">
        <v>2301001.2460307823</v>
      </c>
      <c r="J16" s="7">
        <v>237131.47397748515</v>
      </c>
      <c r="K16" s="7">
        <v>39026.790093349991</v>
      </c>
      <c r="L16" s="7">
        <v>3688.3590850068908</v>
      </c>
      <c r="M16" s="7">
        <v>12496592.551899016</v>
      </c>
      <c r="N16" s="7">
        <v>500816.5106012334</v>
      </c>
      <c r="O16" s="7">
        <v>291393.03819694615</v>
      </c>
      <c r="P16" s="7">
        <v>3330231.0794442794</v>
      </c>
      <c r="Q16" s="7">
        <v>23597478.347268499</v>
      </c>
      <c r="R16" s="67">
        <f t="shared" si="0"/>
        <v>594507.85738447902</v>
      </c>
      <c r="S16"/>
      <c r="T16"/>
    </row>
    <row r="17" spans="1:20" x14ac:dyDescent="0.25">
      <c r="A17" s="7" t="s">
        <v>27</v>
      </c>
      <c r="B17" s="7">
        <v>152086.84647824784</v>
      </c>
      <c r="C17" s="7">
        <v>194745.53519334298</v>
      </c>
      <c r="D17" s="7">
        <v>289432.30481623817</v>
      </c>
      <c r="E17" s="7">
        <v>110413.97369716193</v>
      </c>
      <c r="F17" s="7">
        <v>32765.098290469228</v>
      </c>
      <c r="G17" s="7">
        <v>64696.880715685547</v>
      </c>
      <c r="H17" s="7">
        <v>132565.82046745042</v>
      </c>
      <c r="I17" s="7">
        <v>1451086.1384308261</v>
      </c>
      <c r="J17" s="7">
        <v>8717.0407336340504</v>
      </c>
      <c r="K17" s="7">
        <v>2842.5472987099802</v>
      </c>
      <c r="L17" s="7">
        <v>1554.0206910255599</v>
      </c>
      <c r="M17" s="7">
        <v>6486215.8698562393</v>
      </c>
      <c r="N17" s="7">
        <v>118390.19438705483</v>
      </c>
      <c r="O17" s="7">
        <v>46892.854050325142</v>
      </c>
      <c r="P17" s="7">
        <v>313790.89139223442</v>
      </c>
      <c r="Q17" s="7">
        <v>9406196.0164986439</v>
      </c>
      <c r="R17" s="67">
        <f t="shared" si="0"/>
        <v>197588.08249205296</v>
      </c>
      <c r="S17"/>
      <c r="T17"/>
    </row>
    <row r="18" spans="1:20" x14ac:dyDescent="0.25">
      <c r="A18" s="7" t="s">
        <v>29</v>
      </c>
      <c r="C18" s="7">
        <v>15012.357438249001</v>
      </c>
      <c r="D18" s="7">
        <v>31681.218574855404</v>
      </c>
      <c r="E18" s="7">
        <v>30510.392963285831</v>
      </c>
      <c r="F18" s="7">
        <v>6942.8880435159608</v>
      </c>
      <c r="G18" s="7">
        <v>12074.392652974382</v>
      </c>
      <c r="H18" s="7">
        <v>62851.108100207683</v>
      </c>
      <c r="I18" s="7">
        <v>136274.47837248744</v>
      </c>
      <c r="M18" s="7">
        <v>1146645.3388614017</v>
      </c>
      <c r="N18" s="7">
        <v>11310.3761086503</v>
      </c>
      <c r="O18" s="7">
        <v>8048.93873270525</v>
      </c>
      <c r="P18" s="7">
        <v>20902.512238764321</v>
      </c>
      <c r="Q18" s="7">
        <v>1482254.0020870971</v>
      </c>
      <c r="R18" s="67">
        <f t="shared" si="0"/>
        <v>15012.357438249001</v>
      </c>
      <c r="S18"/>
      <c r="T18"/>
    </row>
    <row r="19" spans="1:20" x14ac:dyDescent="0.25">
      <c r="A19" s="7" t="s">
        <v>30</v>
      </c>
      <c r="B19" s="7">
        <v>189422.68604160217</v>
      </c>
      <c r="C19" s="7">
        <v>2384234.0333993468</v>
      </c>
      <c r="D19" s="7">
        <v>9948380.5070686247</v>
      </c>
      <c r="E19" s="7">
        <v>380001.33955688478</v>
      </c>
      <c r="F19" s="7">
        <v>191329.35909171321</v>
      </c>
      <c r="G19" s="7">
        <v>1675897.121453339</v>
      </c>
      <c r="H19" s="7">
        <v>424940.8242632121</v>
      </c>
      <c r="I19" s="7">
        <v>13736292.792549187</v>
      </c>
      <c r="J19" s="7">
        <v>222402.18456765023</v>
      </c>
      <c r="K19" s="7">
        <v>60567.011936206487</v>
      </c>
      <c r="L19" s="7">
        <v>35968.27951743672</v>
      </c>
      <c r="M19" s="7">
        <v>11565716.991883462</v>
      </c>
      <c r="N19" s="7">
        <v>1492270.5162111423</v>
      </c>
      <c r="O19" s="7">
        <v>1019526.8854176569</v>
      </c>
      <c r="P19" s="7">
        <v>9658666.2950246613</v>
      </c>
      <c r="Q19" s="7">
        <v>52985616.827982128</v>
      </c>
      <c r="R19" s="67">
        <f t="shared" si="0"/>
        <v>2444801.0453355531</v>
      </c>
      <c r="S19"/>
      <c r="T19"/>
    </row>
    <row r="20" spans="1:20" x14ac:dyDescent="0.25">
      <c r="A20" s="7" t="s">
        <v>31</v>
      </c>
      <c r="B20" s="7">
        <v>248456.94725457602</v>
      </c>
      <c r="C20" s="7">
        <v>6664.1626791585604</v>
      </c>
      <c r="D20" s="7">
        <v>848326.72572525265</v>
      </c>
      <c r="E20" s="7">
        <v>83211.278188191311</v>
      </c>
      <c r="F20" s="7">
        <v>178536.68458679548</v>
      </c>
      <c r="G20" s="7">
        <v>178582.992516609</v>
      </c>
      <c r="H20" s="7">
        <v>84573.130199998021</v>
      </c>
      <c r="I20" s="7">
        <v>874579.51109278132</v>
      </c>
      <c r="J20" s="7">
        <v>5710.8796674526857</v>
      </c>
      <c r="M20" s="7">
        <v>5618685.7042297218</v>
      </c>
      <c r="N20" s="7">
        <v>231528.44808803161</v>
      </c>
      <c r="O20" s="7">
        <v>150520.49861946644</v>
      </c>
      <c r="P20" s="7">
        <v>236521.15379155395</v>
      </c>
      <c r="Q20" s="7">
        <v>8745898.116639588</v>
      </c>
      <c r="R20" s="67">
        <f t="shared" si="0"/>
        <v>6664.1626791585604</v>
      </c>
      <c r="S20"/>
      <c r="T20"/>
    </row>
    <row r="21" spans="1:20" x14ac:dyDescent="0.25">
      <c r="A21" s="7" t="s">
        <v>32</v>
      </c>
      <c r="B21" s="7">
        <v>74710.568763033647</v>
      </c>
      <c r="C21" s="7">
        <v>240487.68909555484</v>
      </c>
      <c r="D21" s="7">
        <v>891399.03422715631</v>
      </c>
      <c r="E21" s="7">
        <v>112055.27138256466</v>
      </c>
      <c r="F21" s="7">
        <v>81313.132364758669</v>
      </c>
      <c r="G21" s="7">
        <v>447271.49026796198</v>
      </c>
      <c r="H21" s="7">
        <v>45232.400602413894</v>
      </c>
      <c r="I21" s="7">
        <v>2768691.2293472909</v>
      </c>
      <c r="J21" s="7">
        <v>70071.318402958321</v>
      </c>
      <c r="L21" s="7">
        <v>10452.916517613809</v>
      </c>
      <c r="M21" s="7">
        <v>8811694.3032945264</v>
      </c>
      <c r="N21" s="7">
        <v>540013.30106741097</v>
      </c>
      <c r="O21" s="7">
        <v>379509.3644643423</v>
      </c>
      <c r="P21" s="7">
        <v>1230418.2846538338</v>
      </c>
      <c r="Q21" s="7">
        <v>15703320.304451419</v>
      </c>
      <c r="R21" s="67">
        <f t="shared" si="0"/>
        <v>240487.68909555484</v>
      </c>
      <c r="S21"/>
      <c r="T21"/>
    </row>
    <row r="22" spans="1:20" x14ac:dyDescent="0.25">
      <c r="A22" s="7" t="s">
        <v>33</v>
      </c>
      <c r="B22" s="7">
        <v>7227.9847418943928</v>
      </c>
      <c r="C22" s="7">
        <v>18868.518441023902</v>
      </c>
      <c r="D22" s="7">
        <v>180956.00058099427</v>
      </c>
      <c r="E22" s="7">
        <v>59878.646377520876</v>
      </c>
      <c r="F22" s="7">
        <v>37889.989740349272</v>
      </c>
      <c r="G22" s="7">
        <v>19111.331136021578</v>
      </c>
      <c r="H22" s="7">
        <v>47635.808397016714</v>
      </c>
      <c r="I22" s="7">
        <v>506675.37119050679</v>
      </c>
      <c r="J22" s="7">
        <v>20690.197097393513</v>
      </c>
      <c r="L22" s="7">
        <v>4558.91524018369</v>
      </c>
      <c r="M22" s="7">
        <v>2495443.2395482948</v>
      </c>
      <c r="N22" s="7">
        <v>98813.713025354402</v>
      </c>
      <c r="O22" s="7">
        <v>67688.265645929379</v>
      </c>
      <c r="P22" s="7">
        <v>176256.30592148626</v>
      </c>
      <c r="Q22" s="7">
        <v>3741694.2870839699</v>
      </c>
      <c r="R22" s="67">
        <f t="shared" si="0"/>
        <v>18868.518441023902</v>
      </c>
      <c r="S22"/>
      <c r="T22"/>
    </row>
    <row r="23" spans="1:20" x14ac:dyDescent="0.25">
      <c r="A23" s="7" t="s">
        <v>34</v>
      </c>
      <c r="B23" s="7">
        <v>2685.6744032385132</v>
      </c>
      <c r="C23" s="7">
        <v>5125.1697469600504</v>
      </c>
      <c r="D23" s="7">
        <v>24520.460789665114</v>
      </c>
      <c r="E23" s="7">
        <v>10227.790376573983</v>
      </c>
      <c r="F23" s="7">
        <v>13408.5852870622</v>
      </c>
      <c r="G23" s="7">
        <v>14586.62663790477</v>
      </c>
      <c r="H23" s="7">
        <v>2675.55956855473</v>
      </c>
      <c r="I23" s="7">
        <v>61214.323078516099</v>
      </c>
      <c r="J23" s="7">
        <v>1625.5529225662201</v>
      </c>
      <c r="M23" s="7">
        <v>1188872.9217538615</v>
      </c>
      <c r="N23" s="7">
        <v>38676.65705531188</v>
      </c>
      <c r="O23" s="7">
        <v>2707.1549748261841</v>
      </c>
      <c r="P23" s="7">
        <v>34821.89621209191</v>
      </c>
      <c r="Q23" s="7">
        <v>1401148.372807133</v>
      </c>
      <c r="R23" s="67">
        <f t="shared" si="0"/>
        <v>5125.1697469600504</v>
      </c>
      <c r="S23"/>
      <c r="T23"/>
    </row>
    <row r="24" spans="1:20" x14ac:dyDescent="0.25">
      <c r="A24" s="7" t="s">
        <v>35</v>
      </c>
      <c r="C24" s="7">
        <v>12831.542744956281</v>
      </c>
      <c r="D24" s="7">
        <v>25038.588310324063</v>
      </c>
      <c r="E24" s="7">
        <v>12691.581413414255</v>
      </c>
      <c r="F24" s="7">
        <v>3537.2146224985195</v>
      </c>
      <c r="G24" s="7">
        <v>10162.284012763699</v>
      </c>
      <c r="H24" s="7">
        <v>56366.871863314795</v>
      </c>
      <c r="I24" s="7">
        <v>109570.85217249421</v>
      </c>
      <c r="J24" s="7">
        <v>96167.440510377695</v>
      </c>
      <c r="M24" s="7">
        <v>1439071.2522097414</v>
      </c>
      <c r="N24" s="7">
        <v>25713.321712614317</v>
      </c>
      <c r="O24" s="7">
        <v>22924.708695290119</v>
      </c>
      <c r="P24" s="7">
        <v>90267.522488004295</v>
      </c>
      <c r="Q24" s="7">
        <v>1904343.1807557936</v>
      </c>
      <c r="R24" s="67">
        <f t="shared" si="0"/>
        <v>12831.542744956281</v>
      </c>
      <c r="S24"/>
      <c r="T24"/>
    </row>
    <row r="25" spans="1:20" x14ac:dyDescent="0.25">
      <c r="A25" s="7" t="s">
        <v>36</v>
      </c>
      <c r="C25" s="7">
        <v>18564.36085339226</v>
      </c>
      <c r="D25" s="7">
        <v>49652.228084942755</v>
      </c>
      <c r="E25" s="7">
        <v>60208.397610625259</v>
      </c>
      <c r="F25" s="7">
        <v>1926.9820475542599</v>
      </c>
      <c r="G25" s="7">
        <v>39934.945287149094</v>
      </c>
      <c r="H25" s="7">
        <v>49078.332926055125</v>
      </c>
      <c r="I25" s="7">
        <v>165285.1019316575</v>
      </c>
      <c r="J25" s="7">
        <v>702.81960680354234</v>
      </c>
      <c r="M25" s="7">
        <v>2526370.3415910481</v>
      </c>
      <c r="N25" s="7">
        <v>37442.487359355408</v>
      </c>
      <c r="O25" s="7">
        <v>54606.684260231086</v>
      </c>
      <c r="P25" s="7">
        <v>105322.34691609936</v>
      </c>
      <c r="Q25" s="7">
        <v>3109095.0284749134</v>
      </c>
      <c r="R25" s="67">
        <f t="shared" si="0"/>
        <v>18564.36085339226</v>
      </c>
      <c r="S25"/>
      <c r="T25"/>
    </row>
    <row r="26" spans="1:20" x14ac:dyDescent="0.25">
      <c r="A26" s="7" t="s">
        <v>37</v>
      </c>
      <c r="B26" s="7">
        <v>75203.938388039853</v>
      </c>
      <c r="C26" s="7">
        <v>43700.201023475995</v>
      </c>
      <c r="D26" s="7">
        <v>154335.27884731232</v>
      </c>
      <c r="E26" s="7">
        <v>61242.793740256682</v>
      </c>
      <c r="F26" s="7">
        <v>137794.50889866304</v>
      </c>
      <c r="G26" s="7">
        <v>28438.333093954636</v>
      </c>
      <c r="H26" s="7">
        <v>138258.74243434795</v>
      </c>
      <c r="I26" s="7">
        <v>1352033.5377899623</v>
      </c>
      <c r="J26" s="7">
        <v>7745.5687199526483</v>
      </c>
      <c r="L26" s="7">
        <v>1423.7043377613581</v>
      </c>
      <c r="M26" s="7">
        <v>1661614.1101665162</v>
      </c>
      <c r="N26" s="7">
        <v>161232.10002778578</v>
      </c>
      <c r="O26" s="7">
        <v>18602.338831910358</v>
      </c>
      <c r="P26" s="7">
        <v>150427.86434451392</v>
      </c>
      <c r="Q26" s="7">
        <v>3992053.0206444529</v>
      </c>
      <c r="R26" s="67">
        <f t="shared" si="0"/>
        <v>43700.201023475995</v>
      </c>
      <c r="S26"/>
      <c r="T26"/>
    </row>
    <row r="27" spans="1:20" x14ac:dyDescent="0.25">
      <c r="A27" s="7" t="s">
        <v>38</v>
      </c>
      <c r="B27" s="7">
        <v>135306.44445064254</v>
      </c>
      <c r="C27" s="7">
        <v>211358.55461263299</v>
      </c>
      <c r="D27" s="7">
        <v>975129.19358809048</v>
      </c>
      <c r="E27" s="7">
        <v>165017.0913710095</v>
      </c>
      <c r="F27" s="7">
        <v>93536.608034899284</v>
      </c>
      <c r="G27" s="7">
        <v>208827.61580040376</v>
      </c>
      <c r="H27" s="7">
        <v>124802.61151053314</v>
      </c>
      <c r="I27" s="7">
        <v>1646070.7256372187</v>
      </c>
      <c r="J27" s="7">
        <v>47302.263811378187</v>
      </c>
      <c r="K27" s="7">
        <v>9418.4569442342799</v>
      </c>
      <c r="M27" s="7">
        <v>9290634.840037955</v>
      </c>
      <c r="N27" s="7">
        <v>830256.05876860174</v>
      </c>
      <c r="O27" s="7">
        <v>163895.67056966809</v>
      </c>
      <c r="P27" s="7">
        <v>1219529.5362339453</v>
      </c>
      <c r="Q27" s="7">
        <v>15121085.671371212</v>
      </c>
      <c r="R27" s="67">
        <f t="shared" si="0"/>
        <v>220777.01155686728</v>
      </c>
      <c r="S27"/>
      <c r="T27"/>
    </row>
    <row r="28" spans="1:20" x14ac:dyDescent="0.25">
      <c r="A28" s="7" t="s">
        <v>39</v>
      </c>
      <c r="C28" s="7">
        <v>5894.0452223450302</v>
      </c>
      <c r="D28" s="7">
        <v>6758.5052361956086</v>
      </c>
      <c r="E28" s="7">
        <v>30964.680562746489</v>
      </c>
      <c r="F28" s="7">
        <v>1854.6038481901301</v>
      </c>
      <c r="G28" s="7">
        <v>43950.68140830833</v>
      </c>
      <c r="H28" s="7">
        <v>13269.23473821172</v>
      </c>
      <c r="I28" s="7">
        <v>93039.526921572469</v>
      </c>
      <c r="J28" s="7">
        <v>2516.9349740760649</v>
      </c>
      <c r="L28" s="7">
        <v>1641.1706490648701</v>
      </c>
      <c r="M28" s="7">
        <v>1304709.9154140761</v>
      </c>
      <c r="N28" s="7">
        <v>74252.388913585484</v>
      </c>
      <c r="P28" s="7">
        <v>41915.900788532483</v>
      </c>
      <c r="Q28" s="7">
        <v>1620767.588676905</v>
      </c>
      <c r="R28" s="67">
        <f t="shared" si="0"/>
        <v>5894.0452223450302</v>
      </c>
      <c r="S28"/>
      <c r="T28"/>
    </row>
    <row r="29" spans="1:20" x14ac:dyDescent="0.25">
      <c r="A29" s="7" t="s">
        <v>40</v>
      </c>
      <c r="B29" s="7">
        <v>15055.313598467337</v>
      </c>
      <c r="C29" s="7">
        <v>15357.54268456856</v>
      </c>
      <c r="D29" s="7">
        <v>234765.19708270006</v>
      </c>
      <c r="E29" s="7">
        <v>41275.648598131476</v>
      </c>
      <c r="F29" s="7">
        <v>36867.400507509781</v>
      </c>
      <c r="G29" s="7">
        <v>32604.398020146375</v>
      </c>
      <c r="H29" s="7">
        <v>16302.465152217073</v>
      </c>
      <c r="I29" s="7">
        <v>687708.5242392678</v>
      </c>
      <c r="J29" s="7">
        <v>10011.421055398669</v>
      </c>
      <c r="M29" s="7">
        <v>1997390.9130725586</v>
      </c>
      <c r="N29" s="7">
        <v>83917.736067868595</v>
      </c>
      <c r="O29" s="7">
        <v>8954.0548100384876</v>
      </c>
      <c r="P29" s="7">
        <v>64681.43899312125</v>
      </c>
      <c r="Q29" s="7">
        <v>3244892.0538819935</v>
      </c>
      <c r="R29" s="67">
        <f t="shared" si="0"/>
        <v>15357.54268456856</v>
      </c>
      <c r="S29"/>
      <c r="T29"/>
    </row>
    <row r="30" spans="1:20" x14ac:dyDescent="0.25">
      <c r="A30" s="7" t="s">
        <v>41</v>
      </c>
      <c r="B30" s="7">
        <v>1310.8672545751001</v>
      </c>
      <c r="D30" s="7">
        <v>3749.5949185789505</v>
      </c>
      <c r="E30" s="7">
        <v>7503.1298698152686</v>
      </c>
      <c r="F30" s="7">
        <v>1139.3839961046799</v>
      </c>
      <c r="G30" s="7">
        <v>8830.1771707632306</v>
      </c>
      <c r="H30" s="7">
        <v>8312.4285694648297</v>
      </c>
      <c r="I30" s="7">
        <v>17931.033695365786</v>
      </c>
      <c r="J30" s="7">
        <v>566.46597321295701</v>
      </c>
      <c r="M30" s="7">
        <v>539885.96671424666</v>
      </c>
      <c r="N30" s="7">
        <v>36760.998316650395</v>
      </c>
      <c r="O30" s="7">
        <v>10394.474007110301</v>
      </c>
      <c r="P30" s="7">
        <v>11225.155973478719</v>
      </c>
      <c r="Q30" s="7">
        <v>647609.67645936692</v>
      </c>
      <c r="R30" s="67">
        <f t="shared" si="0"/>
        <v>0</v>
      </c>
      <c r="S30"/>
      <c r="T30"/>
    </row>
    <row r="31" spans="1:20" x14ac:dyDescent="0.25">
      <c r="A31" s="7" t="s">
        <v>42</v>
      </c>
      <c r="B31" s="7">
        <v>83817.727352248825</v>
      </c>
      <c r="C31" s="7">
        <v>17686.279922424401</v>
      </c>
      <c r="D31" s="7">
        <v>65429.064523536501</v>
      </c>
      <c r="E31" s="7">
        <v>14622.824821251234</v>
      </c>
      <c r="F31" s="7">
        <v>14353.079572083005</v>
      </c>
      <c r="G31" s="7">
        <v>22935.137376951359</v>
      </c>
      <c r="H31" s="7">
        <v>75932.534927987232</v>
      </c>
      <c r="I31" s="7">
        <v>180156.76694449864</v>
      </c>
      <c r="J31" s="7">
        <v>3874.56726486865</v>
      </c>
      <c r="K31" s="7">
        <v>295.45185726217602</v>
      </c>
      <c r="M31" s="7">
        <v>2508545.4319889648</v>
      </c>
      <c r="N31" s="7">
        <v>146456.0110169652</v>
      </c>
      <c r="P31" s="7">
        <v>207548.34847709828</v>
      </c>
      <c r="Q31" s="7">
        <v>3341653.2260461403</v>
      </c>
      <c r="R31" s="67">
        <f t="shared" si="0"/>
        <v>17981.731779686575</v>
      </c>
      <c r="S31"/>
      <c r="T31"/>
    </row>
    <row r="32" spans="1:20" x14ac:dyDescent="0.25">
      <c r="A32" s="7" t="s">
        <v>43</v>
      </c>
      <c r="B32" s="7">
        <v>580.52692702611705</v>
      </c>
      <c r="C32" s="7">
        <v>204517.94307571629</v>
      </c>
      <c r="D32" s="7">
        <v>51321.856138417344</v>
      </c>
      <c r="E32" s="7">
        <v>16552.234836056821</v>
      </c>
      <c r="F32" s="7">
        <v>129374.4434724212</v>
      </c>
      <c r="G32" s="7">
        <v>6563.9141171370993</v>
      </c>
      <c r="H32" s="7">
        <v>12391.872998166125</v>
      </c>
      <c r="I32" s="7">
        <v>244479.64050921029</v>
      </c>
      <c r="J32" s="7">
        <v>2983.9366110687488</v>
      </c>
      <c r="M32" s="7">
        <v>926396.47128755238</v>
      </c>
      <c r="N32" s="7">
        <v>93096.440435102049</v>
      </c>
      <c r="O32" s="7">
        <v>5584.8472498005804</v>
      </c>
      <c r="P32" s="7">
        <v>76806.161312899087</v>
      </c>
      <c r="Q32" s="7">
        <v>1770650.288970574</v>
      </c>
      <c r="R32" s="67">
        <f t="shared" si="0"/>
        <v>204517.94307571629</v>
      </c>
      <c r="S32"/>
      <c r="T32"/>
    </row>
    <row r="33" spans="1:20" x14ac:dyDescent="0.25">
      <c r="A33" s="7" t="s">
        <v>232</v>
      </c>
      <c r="B33" s="7">
        <v>7761.3398682953248</v>
      </c>
      <c r="C33" s="7">
        <v>19661.838944087249</v>
      </c>
      <c r="D33" s="7">
        <v>140675.37818039965</v>
      </c>
      <c r="E33" s="7">
        <v>41475.088841078054</v>
      </c>
      <c r="F33" s="7">
        <v>3272.2946339067212</v>
      </c>
      <c r="G33" s="7">
        <v>13622.791508220889</v>
      </c>
      <c r="H33" s="7">
        <v>52978.457394293211</v>
      </c>
      <c r="I33" s="7">
        <v>577424.15894914954</v>
      </c>
      <c r="J33" s="7">
        <v>12286.844937389442</v>
      </c>
      <c r="M33" s="7">
        <v>4599217.1450984664</v>
      </c>
      <c r="N33" s="7">
        <v>136100.94974658763</v>
      </c>
      <c r="O33" s="7">
        <v>261940.82929226145</v>
      </c>
      <c r="P33" s="7">
        <v>185760.57164664927</v>
      </c>
      <c r="Q33" s="7">
        <v>6052177.6890407838</v>
      </c>
      <c r="R33" s="67">
        <f t="shared" si="0"/>
        <v>19661.838944087249</v>
      </c>
      <c r="S33"/>
      <c r="T33"/>
    </row>
    <row r="34" spans="1:20" x14ac:dyDescent="0.25">
      <c r="A34" s="7" t="s">
        <v>233</v>
      </c>
      <c r="B34" s="7">
        <v>787.70474716225101</v>
      </c>
      <c r="C34" s="7">
        <v>6699.5732314319603</v>
      </c>
      <c r="D34" s="7">
        <v>25471.720797544724</v>
      </c>
      <c r="E34" s="7">
        <v>13615.960829064006</v>
      </c>
      <c r="F34" s="7">
        <v>7412.880622939907</v>
      </c>
      <c r="G34" s="7">
        <v>26015.2622191271</v>
      </c>
      <c r="H34" s="7">
        <v>43231.476451148716</v>
      </c>
      <c r="I34" s="7">
        <v>59271.343967780558</v>
      </c>
      <c r="J34" s="7">
        <v>2572.214938630651</v>
      </c>
      <c r="L34" s="7">
        <v>2377.96048405478</v>
      </c>
      <c r="M34" s="7">
        <v>807104.01976067876</v>
      </c>
      <c r="N34" s="7">
        <v>11927.1038461357</v>
      </c>
      <c r="O34" s="7">
        <v>25984.11114358934</v>
      </c>
      <c r="P34" s="7">
        <v>46177.012876747125</v>
      </c>
      <c r="Q34" s="7">
        <v>1078648.3459160356</v>
      </c>
      <c r="R34" s="67">
        <f t="shared" si="0"/>
        <v>6699.5732314319603</v>
      </c>
      <c r="S34"/>
      <c r="T34"/>
    </row>
    <row r="35" spans="1:20" x14ac:dyDescent="0.25">
      <c r="A35" s="7" t="s">
        <v>44</v>
      </c>
      <c r="D35" s="7">
        <v>589445.7641829449</v>
      </c>
      <c r="E35" s="7">
        <v>21216.639103194575</v>
      </c>
      <c r="F35" s="7">
        <v>3907.4883004573016</v>
      </c>
      <c r="H35" s="7">
        <v>251303.30532865925</v>
      </c>
      <c r="I35" s="7">
        <v>827842.95595782681</v>
      </c>
      <c r="J35" s="7">
        <v>3506.2487106214799</v>
      </c>
      <c r="L35" s="7">
        <v>124529.1289111362</v>
      </c>
      <c r="M35" s="7">
        <v>2832569.7885838626</v>
      </c>
      <c r="N35" s="7">
        <v>12306.534523295943</v>
      </c>
      <c r="O35" s="7">
        <v>10050.844504544661</v>
      </c>
      <c r="P35" s="7">
        <v>123607.81665638591</v>
      </c>
      <c r="Q35" s="7">
        <v>4800286.5147629287</v>
      </c>
      <c r="R35" s="67">
        <f t="shared" si="0"/>
        <v>0</v>
      </c>
      <c r="S35"/>
      <c r="T35"/>
    </row>
    <row r="36" spans="1:20" x14ac:dyDescent="0.25">
      <c r="A36" s="7" t="s">
        <v>45</v>
      </c>
      <c r="C36" s="7">
        <v>27883.952301404788</v>
      </c>
      <c r="D36" s="7">
        <v>71029.449832286511</v>
      </c>
      <c r="E36" s="7">
        <v>57410.563311657716</v>
      </c>
      <c r="F36" s="7">
        <v>152635.47576568968</v>
      </c>
      <c r="G36" s="7">
        <v>86175.066673274516</v>
      </c>
      <c r="H36" s="7">
        <v>4541.2228439181199</v>
      </c>
      <c r="I36" s="7">
        <v>262748.68649669312</v>
      </c>
      <c r="J36" s="7">
        <v>26440.884056454219</v>
      </c>
      <c r="M36" s="7">
        <v>2696157.9003240261</v>
      </c>
      <c r="N36" s="7">
        <v>100445.21004647799</v>
      </c>
      <c r="O36" s="7">
        <v>2077.70383431859</v>
      </c>
      <c r="P36" s="7">
        <v>101631.85582474663</v>
      </c>
      <c r="Q36" s="7">
        <v>3589177.971310948</v>
      </c>
      <c r="R36" s="67">
        <f t="shared" si="0"/>
        <v>27883.952301404788</v>
      </c>
      <c r="S36"/>
      <c r="T36"/>
    </row>
    <row r="37" spans="1:20" x14ac:dyDescent="0.25">
      <c r="A37" s="7" t="s">
        <v>263</v>
      </c>
      <c r="B37" s="7">
        <v>330834.14913516078</v>
      </c>
      <c r="C37" s="7">
        <v>353229.64590640587</v>
      </c>
      <c r="D37" s="7">
        <v>3135535.6796464226</v>
      </c>
      <c r="E37" s="7">
        <v>317094.33397171402</v>
      </c>
      <c r="F37" s="7">
        <v>95486.443614856864</v>
      </c>
      <c r="G37" s="7">
        <v>562096.71747709066</v>
      </c>
      <c r="H37" s="7">
        <v>350386.73862044583</v>
      </c>
      <c r="I37" s="7">
        <v>7333375.6213437021</v>
      </c>
      <c r="J37" s="7">
        <v>31568.744042766069</v>
      </c>
      <c r="K37" s="7">
        <v>9527.9182510624814</v>
      </c>
      <c r="L37" s="7">
        <v>36062.922051886024</v>
      </c>
      <c r="M37" s="7">
        <v>15195630.89586346</v>
      </c>
      <c r="N37" s="7">
        <v>1130865.1129441189</v>
      </c>
      <c r="O37" s="7">
        <v>291607.93239985709</v>
      </c>
      <c r="P37" s="7">
        <v>3029179.775222565</v>
      </c>
      <c r="Q37" s="7">
        <v>32202482.630491517</v>
      </c>
      <c r="R37" s="67">
        <f t="shared" si="0"/>
        <v>362757.56415746838</v>
      </c>
      <c r="S37"/>
      <c r="T37"/>
    </row>
    <row r="38" spans="1:20" x14ac:dyDescent="0.25">
      <c r="A38" s="7" t="s">
        <v>47</v>
      </c>
      <c r="B38" s="7">
        <v>1202.3566427952501</v>
      </c>
      <c r="D38" s="7">
        <v>167245.10407955811</v>
      </c>
      <c r="E38" s="7">
        <v>20890.386635273546</v>
      </c>
      <c r="F38" s="7">
        <v>930.76204330696805</v>
      </c>
      <c r="G38" s="7">
        <v>30311.5113078836</v>
      </c>
      <c r="H38" s="7">
        <v>374911.5943492545</v>
      </c>
      <c r="I38" s="7">
        <v>195167.13436139672</v>
      </c>
      <c r="M38" s="7">
        <v>1329308.5786497756</v>
      </c>
      <c r="N38" s="7">
        <v>128624.73772324293</v>
      </c>
      <c r="O38" s="7">
        <v>317.625915674601</v>
      </c>
      <c r="P38" s="7">
        <v>42798.380994182371</v>
      </c>
      <c r="Q38" s="7">
        <v>2291708.1727023441</v>
      </c>
      <c r="R38" s="67">
        <f t="shared" si="0"/>
        <v>0</v>
      </c>
      <c r="S38"/>
      <c r="T38"/>
    </row>
    <row r="39" spans="1:20" x14ac:dyDescent="0.25">
      <c r="A39" s="7" t="s">
        <v>48</v>
      </c>
      <c r="B39" s="7">
        <v>154368.13905200255</v>
      </c>
      <c r="C39" s="7">
        <v>99213.798167244589</v>
      </c>
      <c r="D39" s="7">
        <v>1219409.8594106527</v>
      </c>
      <c r="E39" s="7">
        <v>155896.05071812504</v>
      </c>
      <c r="F39" s="7">
        <v>74523.116851465427</v>
      </c>
      <c r="G39" s="7">
        <v>382825.76565618831</v>
      </c>
      <c r="H39" s="7">
        <v>156896.73298734688</v>
      </c>
      <c r="I39" s="7">
        <v>1813293.0735888148</v>
      </c>
      <c r="J39" s="7">
        <v>20351.593754974194</v>
      </c>
      <c r="K39" s="7">
        <v>34154.215017586968</v>
      </c>
      <c r="L39" s="7">
        <v>5157.4023757748846</v>
      </c>
      <c r="M39" s="7">
        <v>5871222.386318272</v>
      </c>
      <c r="N39" s="7">
        <v>160625.87477927993</v>
      </c>
      <c r="O39" s="7">
        <v>215088.40854261117</v>
      </c>
      <c r="P39" s="7">
        <v>1118018.157267089</v>
      </c>
      <c r="Q39" s="7">
        <v>11481044.574487429</v>
      </c>
      <c r="R39" s="67">
        <f t="shared" si="0"/>
        <v>133368.01318483157</v>
      </c>
      <c r="S39"/>
      <c r="T39"/>
    </row>
    <row r="40" spans="1:20" x14ac:dyDescent="0.25">
      <c r="A40" s="7" t="s">
        <v>49</v>
      </c>
      <c r="B40" s="7">
        <v>1422.46472393013</v>
      </c>
      <c r="C40" s="7">
        <v>7223.7080075781705</v>
      </c>
      <c r="D40" s="7">
        <v>98449.518830401954</v>
      </c>
      <c r="E40" s="7">
        <v>42476.597496221781</v>
      </c>
      <c r="F40" s="7">
        <v>1484.052998325614</v>
      </c>
      <c r="G40" s="7">
        <v>24559.473584673171</v>
      </c>
      <c r="H40" s="7">
        <v>67425.585645133528</v>
      </c>
      <c r="I40" s="7">
        <v>387349.86436554434</v>
      </c>
      <c r="J40" s="7">
        <v>805.23884431566</v>
      </c>
      <c r="K40" s="7">
        <v>2249.85300337233</v>
      </c>
      <c r="M40" s="7">
        <v>3571079.1559432046</v>
      </c>
      <c r="N40" s="7">
        <v>190192.82874250875</v>
      </c>
      <c r="O40" s="7">
        <v>3522.166748061305</v>
      </c>
      <c r="P40" s="7">
        <v>194297.44746656439</v>
      </c>
      <c r="Q40" s="7">
        <v>4592537.9563998356</v>
      </c>
      <c r="R40" s="67">
        <f t="shared" si="0"/>
        <v>9473.5610109504996</v>
      </c>
      <c r="S40"/>
      <c r="T40"/>
    </row>
    <row r="41" spans="1:20" x14ac:dyDescent="0.25">
      <c r="A41" s="7" t="s">
        <v>234</v>
      </c>
      <c r="B41" s="7">
        <v>12771.76522488708</v>
      </c>
      <c r="C41" s="7">
        <v>83072.10818003217</v>
      </c>
      <c r="D41" s="7">
        <v>236482.9423321209</v>
      </c>
      <c r="E41" s="7">
        <v>44263.230067637691</v>
      </c>
      <c r="F41" s="7">
        <v>95991.944727793743</v>
      </c>
      <c r="G41" s="7">
        <v>77870.440776793912</v>
      </c>
      <c r="H41" s="7">
        <v>119094.17851051535</v>
      </c>
      <c r="I41" s="7">
        <v>698855.26639971754</v>
      </c>
      <c r="J41" s="7">
        <v>22457.183014630315</v>
      </c>
      <c r="L41" s="7">
        <v>1006.62624013203</v>
      </c>
      <c r="M41" s="7">
        <v>6082520.2370169377</v>
      </c>
      <c r="N41" s="7">
        <v>181042.98905196579</v>
      </c>
      <c r="O41" s="7">
        <v>43644.336123649475</v>
      </c>
      <c r="P41" s="7">
        <v>163008.47847297491</v>
      </c>
      <c r="Q41" s="7">
        <v>7862081.7261397885</v>
      </c>
      <c r="R41" s="67">
        <f t="shared" si="0"/>
        <v>83072.10818003217</v>
      </c>
      <c r="S41"/>
      <c r="T41"/>
    </row>
    <row r="42" spans="1:20" x14ac:dyDescent="0.25">
      <c r="A42" s="7" t="s">
        <v>50</v>
      </c>
      <c r="B42" s="7">
        <v>21308.814943641228</v>
      </c>
      <c r="C42" s="7">
        <v>9821.8013095998103</v>
      </c>
      <c r="D42" s="7">
        <v>50129.651179836081</v>
      </c>
      <c r="E42" s="7">
        <v>29862.926286204536</v>
      </c>
      <c r="F42" s="7">
        <v>4145.9141195872107</v>
      </c>
      <c r="G42" s="7">
        <v>76054.079116581299</v>
      </c>
      <c r="H42" s="7">
        <v>15140.800787560089</v>
      </c>
      <c r="I42" s="7">
        <v>166035.06673600513</v>
      </c>
      <c r="J42" s="7">
        <v>2197.254873390491</v>
      </c>
      <c r="M42" s="7">
        <v>1987795.127629688</v>
      </c>
      <c r="N42" s="7">
        <v>71996.627648805807</v>
      </c>
      <c r="O42" s="7">
        <v>95181.341531517915</v>
      </c>
      <c r="P42" s="7">
        <v>134432.0440396351</v>
      </c>
      <c r="Q42" s="7">
        <v>2664101.4502020525</v>
      </c>
      <c r="R42" s="67">
        <f t="shared" si="0"/>
        <v>9821.8013095998103</v>
      </c>
      <c r="S42"/>
      <c r="T42"/>
    </row>
    <row r="43" spans="1:20" x14ac:dyDescent="0.25">
      <c r="A43" s="7" t="s">
        <v>51</v>
      </c>
      <c r="B43" s="7">
        <v>12103.18569703793</v>
      </c>
      <c r="D43" s="7">
        <v>82178.97917020043</v>
      </c>
      <c r="E43" s="7">
        <v>50757.960987431259</v>
      </c>
      <c r="F43" s="7">
        <v>44774.473150312173</v>
      </c>
      <c r="H43" s="7">
        <v>16360.099100005</v>
      </c>
      <c r="I43" s="7">
        <v>441963.2609317993</v>
      </c>
      <c r="J43" s="7">
        <v>3785.5702954539101</v>
      </c>
      <c r="K43" s="7">
        <v>1614.8057627538899</v>
      </c>
      <c r="M43" s="7">
        <v>2518270.5770794773</v>
      </c>
      <c r="N43" s="7">
        <v>139965.337460426</v>
      </c>
      <c r="P43" s="7">
        <v>50009.603469897011</v>
      </c>
      <c r="Q43" s="7">
        <v>3361783.8531047944</v>
      </c>
      <c r="R43" s="67">
        <f t="shared" si="0"/>
        <v>1614.8057627538899</v>
      </c>
      <c r="S43"/>
      <c r="T43"/>
    </row>
    <row r="44" spans="1:20" x14ac:dyDescent="0.25">
      <c r="A44" s="7" t="s">
        <v>52</v>
      </c>
      <c r="B44" s="7">
        <v>83390.292287581411</v>
      </c>
      <c r="C44" s="7">
        <v>84567.269660835314</v>
      </c>
      <c r="D44" s="7">
        <v>853440.16178684926</v>
      </c>
      <c r="E44" s="7">
        <v>121224.28014048991</v>
      </c>
      <c r="F44" s="7">
        <v>27333.531328227051</v>
      </c>
      <c r="G44" s="7">
        <v>227685.38390484164</v>
      </c>
      <c r="H44" s="7">
        <v>188080.22453024666</v>
      </c>
      <c r="I44" s="7">
        <v>1267756.1743904387</v>
      </c>
      <c r="J44" s="7">
        <v>30668.769274604521</v>
      </c>
      <c r="K44" s="7">
        <v>7119.1960149462202</v>
      </c>
      <c r="L44" s="7">
        <v>2428.448763584362</v>
      </c>
      <c r="M44" s="7">
        <v>4089268.4907452753</v>
      </c>
      <c r="N44" s="7">
        <v>97024.120812607507</v>
      </c>
      <c r="O44" s="7">
        <v>98331.725565467626</v>
      </c>
      <c r="P44" s="7">
        <v>1232791.621972665</v>
      </c>
      <c r="Q44" s="7">
        <v>8411109.6911786608</v>
      </c>
      <c r="R44" s="67">
        <f t="shared" si="0"/>
        <v>91686.465675781539</v>
      </c>
      <c r="S44"/>
      <c r="T44"/>
    </row>
    <row r="45" spans="1:20" x14ac:dyDescent="0.25">
      <c r="A45" s="7" t="s">
        <v>53</v>
      </c>
      <c r="B45" s="7">
        <v>22550.921394421304</v>
      </c>
      <c r="C45" s="7">
        <v>16524.390425204889</v>
      </c>
      <c r="D45" s="7">
        <v>67937.263375662515</v>
      </c>
      <c r="E45" s="7">
        <v>37767.982459647894</v>
      </c>
      <c r="F45" s="7">
        <v>18110.514581202526</v>
      </c>
      <c r="G45" s="7">
        <v>19397.533227823587</v>
      </c>
      <c r="H45" s="7">
        <v>55287.187689270679</v>
      </c>
      <c r="I45" s="7">
        <v>159231.36435903065</v>
      </c>
      <c r="J45" s="7">
        <v>6771.1331153368501</v>
      </c>
      <c r="L45" s="7">
        <v>506.37885471040602</v>
      </c>
      <c r="M45" s="7">
        <v>1602582.9470924854</v>
      </c>
      <c r="N45" s="7">
        <v>57017.395683600524</v>
      </c>
      <c r="O45" s="7">
        <v>364.94869587985198</v>
      </c>
      <c r="P45" s="7">
        <v>52474.780429945422</v>
      </c>
      <c r="Q45" s="7">
        <v>2116524.7413842226</v>
      </c>
      <c r="R45" s="67">
        <f t="shared" si="0"/>
        <v>16524.390425204889</v>
      </c>
      <c r="S45"/>
      <c r="T45"/>
    </row>
    <row r="46" spans="1:20" x14ac:dyDescent="0.25">
      <c r="A46" s="7" t="s">
        <v>54</v>
      </c>
      <c r="C46" s="7">
        <v>23485.593785050201</v>
      </c>
      <c r="D46" s="7">
        <v>77726.242149071259</v>
      </c>
      <c r="E46" s="7">
        <v>22993.983109663397</v>
      </c>
      <c r="F46" s="7">
        <v>3630.6884591799098</v>
      </c>
      <c r="G46" s="7">
        <v>32295.889472901377</v>
      </c>
      <c r="H46" s="7">
        <v>16277.392603990091</v>
      </c>
      <c r="I46" s="7">
        <v>100249.27020400733</v>
      </c>
      <c r="M46" s="7">
        <v>1647350.6835413377</v>
      </c>
      <c r="N46" s="7">
        <v>14643.688639972459</v>
      </c>
      <c r="O46" s="7">
        <v>11027.15325004696</v>
      </c>
      <c r="P46" s="7">
        <v>62929.537433690544</v>
      </c>
      <c r="Q46" s="7">
        <v>2012610.1226489113</v>
      </c>
      <c r="R46" s="67">
        <f t="shared" si="0"/>
        <v>23485.593785050201</v>
      </c>
      <c r="S46"/>
      <c r="T46"/>
    </row>
    <row r="47" spans="1:20" x14ac:dyDescent="0.25">
      <c r="A47" s="7" t="s">
        <v>55</v>
      </c>
      <c r="B47" s="7">
        <v>21169.353595235549</v>
      </c>
      <c r="C47" s="7">
        <v>18278.538063557098</v>
      </c>
      <c r="D47" s="7">
        <v>12417.555513335737</v>
      </c>
      <c r="E47" s="7">
        <v>39431.737206153994</v>
      </c>
      <c r="F47" s="7">
        <v>1845.6062492086401</v>
      </c>
      <c r="G47" s="7">
        <v>41345.304586882798</v>
      </c>
      <c r="I47" s="7">
        <v>75809.067508863111</v>
      </c>
      <c r="J47" s="7">
        <v>9505.3440713062409</v>
      </c>
      <c r="M47" s="7">
        <v>1348825.7756540738</v>
      </c>
      <c r="N47" s="7">
        <v>58410.750042480999</v>
      </c>
      <c r="O47" s="7">
        <v>21943.218929076131</v>
      </c>
      <c r="P47" s="7">
        <v>72744.82641550772</v>
      </c>
      <c r="Q47" s="7">
        <v>1721727.0778356821</v>
      </c>
      <c r="R47" s="67">
        <f t="shared" si="0"/>
        <v>18278.538063557098</v>
      </c>
      <c r="S47"/>
      <c r="T47"/>
    </row>
    <row r="48" spans="1:20" x14ac:dyDescent="0.25">
      <c r="A48" s="7" t="s">
        <v>56</v>
      </c>
      <c r="B48" s="7">
        <v>55829.170396186448</v>
      </c>
      <c r="C48" s="7">
        <v>135608.92508759792</v>
      </c>
      <c r="D48" s="7">
        <v>1768440.1255622725</v>
      </c>
      <c r="E48" s="7">
        <v>162541.14227224104</v>
      </c>
      <c r="F48" s="7">
        <v>40895.777924943352</v>
      </c>
      <c r="G48" s="7">
        <v>229196.81538464452</v>
      </c>
      <c r="H48" s="7">
        <v>89718.462500191439</v>
      </c>
      <c r="I48" s="7">
        <v>2562203.0625770548</v>
      </c>
      <c r="J48" s="7">
        <v>22657.273613433841</v>
      </c>
      <c r="K48" s="7">
        <v>15698.71837802938</v>
      </c>
      <c r="L48" s="7">
        <v>7919.5280823256871</v>
      </c>
      <c r="M48" s="7">
        <v>9025322.1252679061</v>
      </c>
      <c r="N48" s="7">
        <v>386028.08160062745</v>
      </c>
      <c r="O48" s="7">
        <v>214961.38255777696</v>
      </c>
      <c r="P48" s="7">
        <v>1205570.3709646531</v>
      </c>
      <c r="Q48" s="7">
        <v>15922590.962169886</v>
      </c>
      <c r="R48" s="67">
        <f t="shared" si="0"/>
        <v>151307.6434656273</v>
      </c>
      <c r="S48"/>
      <c r="T48"/>
    </row>
    <row r="49" spans="1:20" x14ac:dyDescent="0.25">
      <c r="A49" s="7" t="s">
        <v>57</v>
      </c>
      <c r="B49" s="7">
        <v>5080.8862791650754</v>
      </c>
      <c r="C49" s="7">
        <v>4331.0469621758702</v>
      </c>
      <c r="D49" s="7">
        <v>208609.05975383066</v>
      </c>
      <c r="E49" s="7">
        <v>46063.707911228339</v>
      </c>
      <c r="F49" s="7">
        <v>50519.019918310732</v>
      </c>
      <c r="G49" s="7">
        <v>32597.692078838918</v>
      </c>
      <c r="H49" s="7">
        <v>45110.187466770585</v>
      </c>
      <c r="I49" s="7">
        <v>182814.43954064531</v>
      </c>
      <c r="J49" s="7">
        <v>579.42740442624904</v>
      </c>
      <c r="K49" s="7">
        <v>1774.66853283248</v>
      </c>
      <c r="L49" s="7">
        <v>2202.6712781728802</v>
      </c>
      <c r="M49" s="7">
        <v>1869186.2415752385</v>
      </c>
      <c r="N49" s="7">
        <v>22154.577228062401</v>
      </c>
      <c r="O49" s="7">
        <v>99345.798800864446</v>
      </c>
      <c r="P49" s="7">
        <v>104438.5657411171</v>
      </c>
      <c r="Q49" s="7">
        <v>2674807.9904716793</v>
      </c>
      <c r="R49" s="67">
        <f t="shared" si="0"/>
        <v>6105.7154950083504</v>
      </c>
      <c r="S49"/>
      <c r="T49"/>
    </row>
    <row r="50" spans="1:20" x14ac:dyDescent="0.25">
      <c r="A50" s="7" t="s">
        <v>236</v>
      </c>
      <c r="B50" s="7">
        <v>25135.04948246901</v>
      </c>
      <c r="C50" s="7">
        <v>209198.86331618487</v>
      </c>
      <c r="D50" s="7">
        <v>881198.10706727416</v>
      </c>
      <c r="E50" s="7">
        <v>133694.76857759646</v>
      </c>
      <c r="F50" s="7">
        <v>183923.62086255368</v>
      </c>
      <c r="G50" s="7">
        <v>52507.712729379542</v>
      </c>
      <c r="H50" s="7">
        <v>88351.979594351069</v>
      </c>
      <c r="I50" s="7">
        <v>1235621.003556272</v>
      </c>
      <c r="J50" s="7">
        <v>8800.6222828773698</v>
      </c>
      <c r="K50" s="7">
        <v>1500.06508525408</v>
      </c>
      <c r="L50" s="7">
        <v>12066.75771107706</v>
      </c>
      <c r="M50" s="7">
        <v>5824731.014516063</v>
      </c>
      <c r="N50" s="7">
        <v>443632.78865180007</v>
      </c>
      <c r="O50" s="7">
        <v>71043.088336273213</v>
      </c>
      <c r="P50" s="7">
        <v>1022458.2193598965</v>
      </c>
      <c r="Q50" s="7">
        <v>10193863.661129324</v>
      </c>
      <c r="R50" s="67">
        <f t="shared" si="0"/>
        <v>210698.92840143896</v>
      </c>
      <c r="S50"/>
      <c r="T50"/>
    </row>
    <row r="51" spans="1:20" x14ac:dyDescent="0.25">
      <c r="A51" s="7" t="s">
        <v>235</v>
      </c>
      <c r="B51" s="7">
        <v>58266.225537990002</v>
      </c>
      <c r="D51" s="7">
        <v>12878.9905889642</v>
      </c>
      <c r="E51" s="7">
        <v>1549.55044332287</v>
      </c>
      <c r="F51" s="7">
        <v>2909.1789871627602</v>
      </c>
      <c r="G51" s="7">
        <v>16282.052477372521</v>
      </c>
      <c r="H51" s="7">
        <v>6754.54032544663</v>
      </c>
      <c r="I51" s="7">
        <v>4404.9581037718599</v>
      </c>
      <c r="J51" s="7">
        <v>10675.823692630878</v>
      </c>
      <c r="M51" s="7">
        <v>226325.72468257081</v>
      </c>
      <c r="N51" s="7">
        <v>582.46037093766597</v>
      </c>
      <c r="P51" s="7">
        <v>13152.60576514224</v>
      </c>
      <c r="Q51" s="7">
        <v>353782.11097531242</v>
      </c>
      <c r="R51" s="67">
        <f t="shared" si="0"/>
        <v>0</v>
      </c>
      <c r="S51"/>
      <c r="T51"/>
    </row>
    <row r="52" spans="1:20" x14ac:dyDescent="0.25">
      <c r="A52" s="7" t="s">
        <v>58</v>
      </c>
      <c r="B52" s="7">
        <v>763.60474756763199</v>
      </c>
      <c r="C52" s="7">
        <v>9767.5507780974203</v>
      </c>
      <c r="D52" s="7">
        <v>138604.17868711037</v>
      </c>
      <c r="E52" s="7">
        <v>25343.652237782779</v>
      </c>
      <c r="F52" s="7">
        <v>1791.9487713060721</v>
      </c>
      <c r="G52" s="7">
        <v>128267.1653312588</v>
      </c>
      <c r="H52" s="7">
        <v>6021.6261221979803</v>
      </c>
      <c r="I52" s="7">
        <v>144169.02832174412</v>
      </c>
      <c r="J52" s="7">
        <v>11003.01013579034</v>
      </c>
      <c r="K52" s="7">
        <v>103499.22454834786</v>
      </c>
      <c r="L52" s="7">
        <v>1443.35696644359</v>
      </c>
      <c r="M52" s="7">
        <v>1847971.7434571346</v>
      </c>
      <c r="N52" s="7">
        <v>66337.395616691618</v>
      </c>
      <c r="O52" s="7">
        <v>67757.556178995233</v>
      </c>
      <c r="P52" s="7">
        <v>66460.304741233806</v>
      </c>
      <c r="Q52" s="7">
        <v>2619201.3466417021</v>
      </c>
      <c r="R52" s="67">
        <f t="shared" si="0"/>
        <v>113266.77532644528</v>
      </c>
      <c r="S52"/>
      <c r="T52"/>
    </row>
    <row r="53" spans="1:20" x14ac:dyDescent="0.25">
      <c r="A53" s="7" t="s">
        <v>59</v>
      </c>
      <c r="B53" s="7">
        <v>30161.28032666726</v>
      </c>
      <c r="C53" s="7">
        <v>116053.57963317276</v>
      </c>
      <c r="D53" s="7">
        <v>657449.28238005424</v>
      </c>
      <c r="E53" s="7">
        <v>59388.571349211365</v>
      </c>
      <c r="F53" s="7">
        <v>13496.480760526856</v>
      </c>
      <c r="G53" s="7">
        <v>191073.43012240526</v>
      </c>
      <c r="H53" s="7">
        <v>79807.533970112694</v>
      </c>
      <c r="I53" s="7">
        <v>2607902.2623381722</v>
      </c>
      <c r="J53" s="7">
        <v>22195.39944383597</v>
      </c>
      <c r="K53" s="7">
        <v>4857.1522837805787</v>
      </c>
      <c r="L53" s="7">
        <v>315.59527212585101</v>
      </c>
      <c r="M53" s="7">
        <v>2355868.6197308963</v>
      </c>
      <c r="N53" s="7">
        <v>104823.12674116821</v>
      </c>
      <c r="O53" s="7">
        <v>168919.74561016573</v>
      </c>
      <c r="P53" s="7">
        <v>537682.83252313873</v>
      </c>
      <c r="Q53" s="7">
        <v>6949994.8924854342</v>
      </c>
      <c r="R53" s="67">
        <f t="shared" si="0"/>
        <v>120910.73191695334</v>
      </c>
      <c r="S53"/>
      <c r="T53"/>
    </row>
    <row r="54" spans="1:20" x14ac:dyDescent="0.25">
      <c r="A54" s="7" t="s">
        <v>237</v>
      </c>
      <c r="B54" s="7">
        <v>1037.5018126288701</v>
      </c>
      <c r="C54" s="7">
        <v>31774.739304571969</v>
      </c>
      <c r="D54" s="7">
        <v>351823.48915826599</v>
      </c>
      <c r="E54" s="7">
        <v>84741.663185012192</v>
      </c>
      <c r="F54" s="7">
        <v>52582.904104651752</v>
      </c>
      <c r="G54" s="7">
        <v>116163.00968653627</v>
      </c>
      <c r="H54" s="7">
        <v>47647.048285290701</v>
      </c>
      <c r="I54" s="7">
        <v>760166.29203189712</v>
      </c>
      <c r="J54" s="7">
        <v>2712.1753157278554</v>
      </c>
      <c r="M54" s="7">
        <v>2286256.0721501973</v>
      </c>
      <c r="N54" s="7">
        <v>16016.910363566818</v>
      </c>
      <c r="O54" s="7">
        <v>37930.60594599531</v>
      </c>
      <c r="P54" s="7">
        <v>500827.74210430938</v>
      </c>
      <c r="Q54" s="7">
        <v>4289680.1534486515</v>
      </c>
      <c r="R54" s="67">
        <f t="shared" si="0"/>
        <v>31774.739304571969</v>
      </c>
      <c r="S54"/>
      <c r="T54"/>
    </row>
    <row r="55" spans="1:20" x14ac:dyDescent="0.25">
      <c r="A55" s="7" t="s">
        <v>60</v>
      </c>
      <c r="B55" s="7">
        <v>213389.39076473896</v>
      </c>
      <c r="C55" s="7">
        <v>602751.38672975381</v>
      </c>
      <c r="D55" s="7">
        <v>1136465.9982787999</v>
      </c>
      <c r="E55" s="7">
        <v>96487.878521031424</v>
      </c>
      <c r="F55" s="7">
        <v>50131.004002304413</v>
      </c>
      <c r="G55" s="7">
        <v>191080.00307626164</v>
      </c>
      <c r="H55" s="7">
        <v>102257.05991117131</v>
      </c>
      <c r="I55" s="7">
        <v>2693984.7604708225</v>
      </c>
      <c r="J55" s="7">
        <v>49182.428415018119</v>
      </c>
      <c r="K55" s="7">
        <v>2966.54115286871</v>
      </c>
      <c r="L55" s="7">
        <v>63615.527650166703</v>
      </c>
      <c r="M55" s="7">
        <v>3798795.1303527476</v>
      </c>
      <c r="N55" s="7">
        <v>325784.74026216619</v>
      </c>
      <c r="O55" s="7">
        <v>161760.11775639109</v>
      </c>
      <c r="P55" s="7">
        <v>658022.42321013648</v>
      </c>
      <c r="Q55" s="7">
        <v>10146674.390554378</v>
      </c>
      <c r="R55" s="67">
        <f t="shared" si="0"/>
        <v>605717.92788262246</v>
      </c>
      <c r="S55"/>
      <c r="T55"/>
    </row>
    <row r="56" spans="1:20" x14ac:dyDescent="0.25">
      <c r="A56" s="7" t="s">
        <v>61</v>
      </c>
      <c r="B56" s="7">
        <v>40830.873124073558</v>
      </c>
      <c r="C56" s="7">
        <v>36538.985775876201</v>
      </c>
      <c r="D56" s="7">
        <v>237112.28849104408</v>
      </c>
      <c r="E56" s="7">
        <v>51177.904735611155</v>
      </c>
      <c r="F56" s="7">
        <v>3835.5521748219062</v>
      </c>
      <c r="G56" s="7">
        <v>55006.785371925813</v>
      </c>
      <c r="H56" s="7">
        <v>86107.034231023441</v>
      </c>
      <c r="I56" s="7">
        <v>617340.55663101748</v>
      </c>
      <c r="J56" s="7">
        <v>5409.4371375178107</v>
      </c>
      <c r="L56" s="7">
        <v>48248.39548417124</v>
      </c>
      <c r="M56" s="7">
        <v>3939849.7027959903</v>
      </c>
      <c r="N56" s="7">
        <v>103636.96876649219</v>
      </c>
      <c r="O56" s="7">
        <v>58000.920856265599</v>
      </c>
      <c r="P56" s="7">
        <v>136597.48065215108</v>
      </c>
      <c r="Q56" s="7">
        <v>5419692.8862279812</v>
      </c>
      <c r="R56" s="67">
        <f t="shared" si="0"/>
        <v>36538.985775876201</v>
      </c>
      <c r="S56"/>
      <c r="T56"/>
    </row>
    <row r="57" spans="1:20" x14ac:dyDescent="0.25">
      <c r="A57" s="7" t="s">
        <v>62</v>
      </c>
      <c r="B57" s="7">
        <v>131863.8388363049</v>
      </c>
      <c r="C57" s="7">
        <v>254040.73009991623</v>
      </c>
      <c r="D57" s="7">
        <v>1929238.7600973987</v>
      </c>
      <c r="E57" s="7">
        <v>212493.32063727771</v>
      </c>
      <c r="F57" s="7">
        <v>211184.53467104083</v>
      </c>
      <c r="G57" s="7">
        <v>775699.42320326285</v>
      </c>
      <c r="H57" s="7">
        <v>216540.67668509381</v>
      </c>
      <c r="I57" s="7">
        <v>5470314.384284622</v>
      </c>
      <c r="J57" s="7">
        <v>54270.77840061437</v>
      </c>
      <c r="K57" s="7">
        <v>35305.624213006595</v>
      </c>
      <c r="L57" s="7">
        <v>14010.440910694011</v>
      </c>
      <c r="M57" s="7">
        <v>10549135.960086796</v>
      </c>
      <c r="N57" s="7">
        <v>417426.67835201963</v>
      </c>
      <c r="O57" s="7">
        <v>216636.58549296102</v>
      </c>
      <c r="P57" s="7">
        <v>1906596.1300251773</v>
      </c>
      <c r="Q57" s="7">
        <v>22394757.865996189</v>
      </c>
      <c r="R57" s="67">
        <f t="shared" si="0"/>
        <v>289346.35431292281</v>
      </c>
      <c r="S57"/>
      <c r="T57"/>
    </row>
    <row r="58" spans="1:20" x14ac:dyDescent="0.25">
      <c r="A58" s="7" t="s">
        <v>63</v>
      </c>
      <c r="B58" s="7">
        <v>51613.200135083636</v>
      </c>
      <c r="C58" s="7">
        <v>191817.06985480734</v>
      </c>
      <c r="D58" s="7">
        <v>581895.21787373465</v>
      </c>
      <c r="E58" s="7">
        <v>133545.96615890969</v>
      </c>
      <c r="F58" s="7">
        <v>61640.853500701189</v>
      </c>
      <c r="G58" s="7">
        <v>103521.79827905181</v>
      </c>
      <c r="H58" s="7">
        <v>115309.30621327397</v>
      </c>
      <c r="I58" s="7">
        <v>1173908.9065281975</v>
      </c>
      <c r="J58" s="7">
        <v>30231.994778257598</v>
      </c>
      <c r="L58" s="7">
        <v>5013.5596982645284</v>
      </c>
      <c r="M58" s="7">
        <v>9371265.9059715867</v>
      </c>
      <c r="N58" s="7">
        <v>384965.59087429784</v>
      </c>
      <c r="O58" s="7">
        <v>163733.48623754515</v>
      </c>
      <c r="P58" s="7">
        <v>978733.75878080097</v>
      </c>
      <c r="Q58" s="7">
        <v>13347196.614884512</v>
      </c>
      <c r="R58" s="67">
        <f t="shared" si="0"/>
        <v>191817.06985480734</v>
      </c>
      <c r="S58"/>
      <c r="T58"/>
    </row>
    <row r="59" spans="1:20" x14ac:dyDescent="0.25">
      <c r="A59" s="7" t="s">
        <v>238</v>
      </c>
      <c r="B59" s="7">
        <v>151719.72467372066</v>
      </c>
      <c r="C59" s="7">
        <v>758659.42026829347</v>
      </c>
      <c r="D59" s="7">
        <v>1041085.6531851152</v>
      </c>
      <c r="E59" s="7">
        <v>171649.05771466589</v>
      </c>
      <c r="F59" s="7">
        <v>310792.63922523172</v>
      </c>
      <c r="G59" s="7">
        <v>142178.60423181154</v>
      </c>
      <c r="H59" s="7">
        <v>84709.777367207396</v>
      </c>
      <c r="I59" s="7">
        <v>6136690.6507826075</v>
      </c>
      <c r="J59" s="7">
        <v>13265.6064834595</v>
      </c>
      <c r="K59" s="7">
        <v>41868.137070971003</v>
      </c>
      <c r="L59" s="7">
        <v>39252.224578456684</v>
      </c>
      <c r="M59" s="7">
        <v>2928504.293520648</v>
      </c>
      <c r="N59" s="7">
        <v>364371.71502105461</v>
      </c>
      <c r="O59" s="7">
        <v>183716.01353499168</v>
      </c>
      <c r="P59" s="7">
        <v>711317.42582647211</v>
      </c>
      <c r="Q59" s="7">
        <v>13079780.943484705</v>
      </c>
      <c r="R59" s="67">
        <f t="shared" si="0"/>
        <v>800527.55733926443</v>
      </c>
      <c r="S59"/>
      <c r="T59"/>
    </row>
    <row r="60" spans="1:20" x14ac:dyDescent="0.25">
      <c r="A60" s="7" t="s">
        <v>64</v>
      </c>
      <c r="B60" s="7">
        <v>134072.26944423048</v>
      </c>
      <c r="C60" s="7">
        <v>845026.78448391962</v>
      </c>
      <c r="D60" s="7">
        <v>2565691.6903892392</v>
      </c>
      <c r="E60" s="7">
        <v>414555.85710786079</v>
      </c>
      <c r="F60" s="7">
        <v>86502.295620774705</v>
      </c>
      <c r="G60" s="7">
        <v>764998.9747371861</v>
      </c>
      <c r="H60" s="7">
        <v>286915.98458366306</v>
      </c>
      <c r="I60" s="7">
        <v>9147278.8506216723</v>
      </c>
      <c r="J60" s="7">
        <v>132107.05708116913</v>
      </c>
      <c r="K60" s="7">
        <v>3444.0559617193499</v>
      </c>
      <c r="M60" s="7">
        <v>5335662.0389397303</v>
      </c>
      <c r="N60" s="7">
        <v>811014.46728471061</v>
      </c>
      <c r="O60" s="7">
        <v>980566.99083151727</v>
      </c>
      <c r="P60" s="7">
        <v>2249384.7835710514</v>
      </c>
      <c r="Q60" s="7">
        <v>23757222.100658439</v>
      </c>
      <c r="R60" s="67">
        <f t="shared" si="0"/>
        <v>848470.84044563898</v>
      </c>
      <c r="S60"/>
      <c r="T60"/>
    </row>
    <row r="61" spans="1:20" x14ac:dyDescent="0.25">
      <c r="A61" s="7" t="s">
        <v>65</v>
      </c>
      <c r="B61" s="7">
        <v>1167.8131631604399</v>
      </c>
      <c r="C61" s="7">
        <v>6844.47277459003</v>
      </c>
      <c r="D61" s="7">
        <v>6444.7934550555019</v>
      </c>
      <c r="E61" s="7">
        <v>5568.7963810482725</v>
      </c>
      <c r="F61" s="7">
        <v>176626.92912913617</v>
      </c>
      <c r="G61" s="7">
        <v>55560.401108973332</v>
      </c>
      <c r="H61" s="7">
        <v>2455.4454921567699</v>
      </c>
      <c r="I61" s="7">
        <v>188354.18628281864</v>
      </c>
      <c r="J61" s="7">
        <v>8934.7520264172726</v>
      </c>
      <c r="K61" s="7">
        <v>695.43421102113496</v>
      </c>
      <c r="M61" s="7">
        <v>617871.38646961912</v>
      </c>
      <c r="N61" s="7">
        <v>8207.2217491026695</v>
      </c>
      <c r="O61" s="7">
        <v>1692.0294042037999</v>
      </c>
      <c r="P61" s="7">
        <v>17046.007209783736</v>
      </c>
      <c r="Q61" s="7">
        <v>1097469.6688570869</v>
      </c>
      <c r="R61" s="67">
        <f t="shared" si="0"/>
        <v>7539.9069856111646</v>
      </c>
      <c r="S61"/>
      <c r="T61"/>
    </row>
    <row r="62" spans="1:20" x14ac:dyDescent="0.25">
      <c r="A62" s="7" t="s">
        <v>66</v>
      </c>
      <c r="B62" s="7">
        <v>41758.710659905417</v>
      </c>
      <c r="C62" s="7">
        <v>5391.7632983435396</v>
      </c>
      <c r="D62" s="7">
        <v>9687.9157609251397</v>
      </c>
      <c r="E62" s="7">
        <v>27810.733276832496</v>
      </c>
      <c r="F62" s="7">
        <v>13149.149451384099</v>
      </c>
      <c r="G62" s="7">
        <v>2542.1618428923598</v>
      </c>
      <c r="H62" s="7">
        <v>17219.454979493068</v>
      </c>
      <c r="I62" s="7">
        <v>41453.867721611809</v>
      </c>
      <c r="J62" s="7">
        <v>1949.90572166124</v>
      </c>
      <c r="M62" s="7">
        <v>1335181.6586295704</v>
      </c>
      <c r="N62" s="7">
        <v>49927.508314562263</v>
      </c>
      <c r="O62" s="7">
        <v>1370.94484359784</v>
      </c>
      <c r="P62" s="7">
        <v>41413.964039321996</v>
      </c>
      <c r="Q62" s="7">
        <v>1588857.7385401018</v>
      </c>
      <c r="R62" s="67">
        <f t="shared" si="0"/>
        <v>5391.7632983435396</v>
      </c>
      <c r="S62"/>
      <c r="T62"/>
    </row>
    <row r="63" spans="1:20" x14ac:dyDescent="0.25">
      <c r="A63" s="7" t="s">
        <v>67</v>
      </c>
      <c r="B63" s="7">
        <v>406746.63465055189</v>
      </c>
      <c r="C63" s="7">
        <v>317144.27776351618</v>
      </c>
      <c r="D63" s="7">
        <v>2343919.6981619392</v>
      </c>
      <c r="E63" s="7">
        <v>391709.1894586393</v>
      </c>
      <c r="F63" s="7">
        <v>164206.38325958827</v>
      </c>
      <c r="G63" s="7">
        <v>232781.14471986424</v>
      </c>
      <c r="H63" s="7">
        <v>215748.59664027271</v>
      </c>
      <c r="I63" s="7">
        <v>5923489.0272187591</v>
      </c>
      <c r="J63" s="7">
        <v>51796.101629869241</v>
      </c>
      <c r="K63" s="7">
        <v>5791.0870149304701</v>
      </c>
      <c r="L63" s="7">
        <v>16493.756460269855</v>
      </c>
      <c r="M63" s="7">
        <v>12145040.210412687</v>
      </c>
      <c r="N63" s="7">
        <v>668647.72488319885</v>
      </c>
      <c r="O63" s="7">
        <v>273682.94050147949</v>
      </c>
      <c r="P63" s="7">
        <v>2040038.5536394131</v>
      </c>
      <c r="Q63" s="7">
        <v>25197235.32641498</v>
      </c>
      <c r="R63" s="67">
        <f t="shared" si="0"/>
        <v>322935.36477844667</v>
      </c>
      <c r="S63"/>
      <c r="T63"/>
    </row>
    <row r="64" spans="1:20" x14ac:dyDescent="0.25">
      <c r="A64" s="7" t="s">
        <v>68</v>
      </c>
      <c r="B64" s="7">
        <v>35198.042322085465</v>
      </c>
      <c r="C64" s="7">
        <v>19030.761896337819</v>
      </c>
      <c r="D64" s="7">
        <v>278769.23882091593</v>
      </c>
      <c r="E64" s="7">
        <v>69385.021808928475</v>
      </c>
      <c r="F64" s="7">
        <v>25028.821745236371</v>
      </c>
      <c r="G64" s="7">
        <v>63800.000085699758</v>
      </c>
      <c r="H64" s="7">
        <v>28610.166141573587</v>
      </c>
      <c r="I64" s="7">
        <v>1130222.4171623597</v>
      </c>
      <c r="J64" s="7">
        <v>6408.2200581573725</v>
      </c>
      <c r="L64" s="7">
        <v>11963.568459233504</v>
      </c>
      <c r="M64" s="7">
        <v>2719182.4751823735</v>
      </c>
      <c r="N64" s="7">
        <v>38757.149422249488</v>
      </c>
      <c r="O64" s="7">
        <v>92917.13416964213</v>
      </c>
      <c r="P64" s="7">
        <v>111445.59654151929</v>
      </c>
      <c r="Q64" s="7">
        <v>4630718.6138163125</v>
      </c>
      <c r="R64" s="67">
        <f t="shared" si="0"/>
        <v>19030.761896337819</v>
      </c>
      <c r="S64"/>
      <c r="T64"/>
    </row>
    <row r="65" spans="1:20" x14ac:dyDescent="0.25">
      <c r="A65" s="7" t="s">
        <v>69</v>
      </c>
      <c r="B65" s="7">
        <v>29068.1673938969</v>
      </c>
      <c r="C65" s="7">
        <v>29639.491116246852</v>
      </c>
      <c r="D65" s="7">
        <v>516311.69853197061</v>
      </c>
      <c r="E65" s="7">
        <v>66989.728012905965</v>
      </c>
      <c r="F65" s="7">
        <v>7481.0693787359605</v>
      </c>
      <c r="G65" s="7">
        <v>18606.773259005404</v>
      </c>
      <c r="H65" s="7">
        <v>19096.746030676921</v>
      </c>
      <c r="I65" s="7">
        <v>889349.45930909866</v>
      </c>
      <c r="J65" s="7">
        <v>5916.7356010984204</v>
      </c>
      <c r="L65" s="7">
        <v>8756.2131449060053</v>
      </c>
      <c r="M65" s="7">
        <v>2766575.2522051628</v>
      </c>
      <c r="N65" s="7">
        <v>77888.98108043641</v>
      </c>
      <c r="O65" s="7">
        <v>120822.57436013689</v>
      </c>
      <c r="P65" s="7">
        <v>276707.62375745585</v>
      </c>
      <c r="Q65" s="7">
        <v>4833210.513181733</v>
      </c>
      <c r="R65" s="67">
        <f t="shared" si="0"/>
        <v>29639.491116246852</v>
      </c>
      <c r="S65"/>
      <c r="T65"/>
    </row>
    <row r="66" spans="1:20" x14ac:dyDescent="0.25">
      <c r="A66" s="7" t="s">
        <v>70</v>
      </c>
      <c r="B66" s="7">
        <v>7001.2681978118799</v>
      </c>
      <c r="C66" s="7">
        <v>45518.175360603716</v>
      </c>
      <c r="D66" s="7">
        <v>91663.779955596678</v>
      </c>
      <c r="E66" s="7">
        <v>47136.050179797836</v>
      </c>
      <c r="F66" s="7">
        <v>71807.691900695805</v>
      </c>
      <c r="G66" s="7">
        <v>68250.313623501017</v>
      </c>
      <c r="H66" s="7">
        <v>83568.362618696643</v>
      </c>
      <c r="I66" s="7">
        <v>401152.52115371276</v>
      </c>
      <c r="J66" s="7">
        <v>16578.948237005468</v>
      </c>
      <c r="L66" s="7">
        <v>7659.5020633787944</v>
      </c>
      <c r="M66" s="7">
        <v>2696435.5129268626</v>
      </c>
      <c r="N66" s="7">
        <v>30673.201065483812</v>
      </c>
      <c r="P66" s="7">
        <v>232096.63147473865</v>
      </c>
      <c r="Q66" s="7">
        <v>3799541.9587578857</v>
      </c>
      <c r="R66" s="67">
        <f t="shared" si="0"/>
        <v>45518.175360603716</v>
      </c>
      <c r="S66"/>
      <c r="T66"/>
    </row>
    <row r="67" spans="1:20" x14ac:dyDescent="0.25">
      <c r="A67" s="7" t="s">
        <v>71</v>
      </c>
      <c r="D67" s="7">
        <v>21147.026062302841</v>
      </c>
      <c r="E67" s="7">
        <v>7299.9836707796494</v>
      </c>
      <c r="F67" s="7">
        <v>2352.9141164867501</v>
      </c>
      <c r="G67" s="7">
        <v>26196.59403887191</v>
      </c>
      <c r="H67" s="7">
        <v>9384.3005185143302</v>
      </c>
      <c r="I67" s="7">
        <v>42197.693165666322</v>
      </c>
      <c r="M67" s="7">
        <v>321692.04308028694</v>
      </c>
      <c r="N67" s="7">
        <v>11860.20221168613</v>
      </c>
      <c r="O67" s="7">
        <v>14361.432657207351</v>
      </c>
      <c r="P67" s="7">
        <v>13452.036870584929</v>
      </c>
      <c r="Q67" s="7">
        <v>469944.22639238718</v>
      </c>
      <c r="R67" s="67">
        <f t="shared" si="0"/>
        <v>0</v>
      </c>
      <c r="S67"/>
      <c r="T67"/>
    </row>
    <row r="68" spans="1:20" x14ac:dyDescent="0.25">
      <c r="A68" s="7" t="s">
        <v>72</v>
      </c>
      <c r="B68" s="7">
        <v>117131.39674582238</v>
      </c>
      <c r="C68" s="7">
        <v>192922.27456570105</v>
      </c>
      <c r="D68" s="7">
        <v>1432843.8871758566</v>
      </c>
      <c r="E68" s="7">
        <v>165820.45912113946</v>
      </c>
      <c r="F68" s="7">
        <v>151842.07064983191</v>
      </c>
      <c r="G68" s="7">
        <v>680778.33542371064</v>
      </c>
      <c r="H68" s="7">
        <v>35904.633019990542</v>
      </c>
      <c r="I68" s="7">
        <v>3816792.135445579</v>
      </c>
      <c r="J68" s="7">
        <v>44467.584188935522</v>
      </c>
      <c r="K68" s="7">
        <v>8786.4132825926299</v>
      </c>
      <c r="L68" s="7">
        <v>20554.241502440815</v>
      </c>
      <c r="M68" s="7">
        <v>7379170.0903926957</v>
      </c>
      <c r="N68" s="7">
        <v>511045.52853366418</v>
      </c>
      <c r="O68" s="7">
        <v>271893.79551256978</v>
      </c>
      <c r="P68" s="7">
        <v>1532333.9873576714</v>
      </c>
      <c r="Q68" s="7">
        <v>16362286.832918201</v>
      </c>
      <c r="R68" s="67">
        <f t="shared" ref="R68:R131" si="1">+K68+C68</f>
        <v>201708.68784829369</v>
      </c>
      <c r="S68"/>
      <c r="T68"/>
    </row>
    <row r="69" spans="1:20" x14ac:dyDescent="0.25">
      <c r="A69" s="7" t="s">
        <v>73</v>
      </c>
      <c r="B69" s="7">
        <v>3110.0979167044511</v>
      </c>
      <c r="C69" s="7">
        <v>13150.469411005492</v>
      </c>
      <c r="D69" s="7">
        <v>164845.90912392517</v>
      </c>
      <c r="E69" s="7">
        <v>27478.676648073171</v>
      </c>
      <c r="F69" s="7">
        <v>27639.767894624754</v>
      </c>
      <c r="G69" s="7">
        <v>38872.81234560033</v>
      </c>
      <c r="H69" s="7">
        <v>111070.12917895595</v>
      </c>
      <c r="I69" s="7">
        <v>335203.95726463135</v>
      </c>
      <c r="J69" s="7">
        <v>8623.2915776689551</v>
      </c>
      <c r="L69" s="7">
        <v>592.70236715925103</v>
      </c>
      <c r="M69" s="7">
        <v>2344074.1861483115</v>
      </c>
      <c r="N69" s="7">
        <v>59791.943576938262</v>
      </c>
      <c r="O69" s="7">
        <v>37285.784027674934</v>
      </c>
      <c r="P69" s="7">
        <v>143984.70439302502</v>
      </c>
      <c r="Q69" s="7">
        <v>3315724.431874299</v>
      </c>
      <c r="R69" s="67">
        <f t="shared" si="1"/>
        <v>13150.469411005492</v>
      </c>
      <c r="S69"/>
      <c r="T69"/>
    </row>
    <row r="70" spans="1:20" x14ac:dyDescent="0.25">
      <c r="A70" s="7" t="s">
        <v>74</v>
      </c>
      <c r="C70" s="7">
        <v>15222.14343054161</v>
      </c>
      <c r="D70" s="7">
        <v>523219.19212365104</v>
      </c>
      <c r="E70" s="7">
        <v>71421.227945815772</v>
      </c>
      <c r="F70" s="7">
        <v>5240.0872768721783</v>
      </c>
      <c r="G70" s="7">
        <v>26721.019999033331</v>
      </c>
      <c r="H70" s="7">
        <v>28397.565245799378</v>
      </c>
      <c r="I70" s="7">
        <v>742445.32752187806</v>
      </c>
      <c r="J70" s="7">
        <v>5948.8168562293395</v>
      </c>
      <c r="K70" s="7">
        <v>570.46318354576397</v>
      </c>
      <c r="M70" s="7">
        <v>3242036.3585473183</v>
      </c>
      <c r="N70" s="7">
        <v>104100.75706378074</v>
      </c>
      <c r="O70" s="7">
        <v>86395.728190724709</v>
      </c>
      <c r="P70" s="7">
        <v>452450.78752011957</v>
      </c>
      <c r="Q70" s="7">
        <v>5304169.4749053102</v>
      </c>
      <c r="R70" s="67">
        <f t="shared" si="1"/>
        <v>15792.606614087374</v>
      </c>
      <c r="S70"/>
      <c r="T70"/>
    </row>
    <row r="71" spans="1:20" x14ac:dyDescent="0.25">
      <c r="A71" s="7" t="s">
        <v>239</v>
      </c>
      <c r="B71" s="7">
        <v>266877.35944850469</v>
      </c>
      <c r="C71" s="7">
        <v>391032.74576378654</v>
      </c>
      <c r="D71" s="7">
        <v>7100750.8633470945</v>
      </c>
      <c r="E71" s="7">
        <v>427191.32692489924</v>
      </c>
      <c r="F71" s="7">
        <v>273206.56532045046</v>
      </c>
      <c r="G71" s="7">
        <v>1342272.8279074617</v>
      </c>
      <c r="H71" s="7">
        <v>553623.74487639265</v>
      </c>
      <c r="I71" s="7">
        <v>13861344.646995343</v>
      </c>
      <c r="J71" s="7">
        <v>60993.533474499127</v>
      </c>
      <c r="K71" s="7">
        <v>9549.9254479084284</v>
      </c>
      <c r="L71" s="7">
        <v>20722.512188046567</v>
      </c>
      <c r="M71" s="7">
        <v>14350496.113382926</v>
      </c>
      <c r="N71" s="7">
        <v>1124530.8714248997</v>
      </c>
      <c r="O71" s="7">
        <v>871690.98040894256</v>
      </c>
      <c r="P71" s="7">
        <v>4982855.8569647782</v>
      </c>
      <c r="Q71" s="7">
        <v>45637139.873875931</v>
      </c>
      <c r="R71" s="67">
        <f t="shared" si="1"/>
        <v>400582.67121169495</v>
      </c>
      <c r="S71"/>
      <c r="T71"/>
    </row>
    <row r="72" spans="1:20" x14ac:dyDescent="0.25">
      <c r="A72" s="7" t="s">
        <v>75</v>
      </c>
      <c r="B72" s="7">
        <v>1121.9488928743101</v>
      </c>
      <c r="C72" s="7">
        <v>62416.491344958798</v>
      </c>
      <c r="D72" s="7">
        <v>99719.063777308969</v>
      </c>
      <c r="E72" s="7">
        <v>46753.385535633381</v>
      </c>
      <c r="F72" s="7">
        <v>8734.5421990792183</v>
      </c>
      <c r="G72" s="7">
        <v>4792.0599996276987</v>
      </c>
      <c r="H72" s="7">
        <v>741.29636900108403</v>
      </c>
      <c r="I72" s="7">
        <v>142998.14348862434</v>
      </c>
      <c r="J72" s="7">
        <v>65769.038475680078</v>
      </c>
      <c r="L72" s="7">
        <v>787.62081169022804</v>
      </c>
      <c r="M72" s="7">
        <v>1317542.1156993646</v>
      </c>
      <c r="N72" s="7">
        <v>78351.367456618362</v>
      </c>
      <c r="P72" s="7">
        <v>108938.15116550912</v>
      </c>
      <c r="Q72" s="7">
        <v>1938665.2252159703</v>
      </c>
      <c r="R72" s="67">
        <f t="shared" si="1"/>
        <v>62416.491344958798</v>
      </c>
      <c r="S72"/>
      <c r="T72"/>
    </row>
    <row r="73" spans="1:20" x14ac:dyDescent="0.25">
      <c r="A73" s="7" t="s">
        <v>76</v>
      </c>
      <c r="B73" s="7">
        <v>6784.6058598871095</v>
      </c>
      <c r="C73" s="7">
        <v>3604.8929137226401</v>
      </c>
      <c r="D73" s="7">
        <v>35680.979859910767</v>
      </c>
      <c r="E73" s="7">
        <v>3858.2901871306799</v>
      </c>
      <c r="F73" s="7">
        <v>17035.888824769288</v>
      </c>
      <c r="G73" s="7">
        <v>9910.1960373095062</v>
      </c>
      <c r="I73" s="7">
        <v>59595.974609218887</v>
      </c>
      <c r="M73" s="7">
        <v>933436.95806157088</v>
      </c>
      <c r="N73" s="7">
        <v>34097.874277331102</v>
      </c>
      <c r="P73" s="7">
        <v>12474.883577090648</v>
      </c>
      <c r="Q73" s="7">
        <v>1116480.5442079415</v>
      </c>
      <c r="R73" s="67">
        <f t="shared" si="1"/>
        <v>3604.8929137226401</v>
      </c>
      <c r="S73"/>
      <c r="T73"/>
    </row>
    <row r="74" spans="1:20" x14ac:dyDescent="0.25">
      <c r="A74" s="7" t="s">
        <v>77</v>
      </c>
      <c r="B74" s="7">
        <v>4765.2125635035973</v>
      </c>
      <c r="C74" s="7">
        <v>21842.425838360599</v>
      </c>
      <c r="D74" s="7">
        <v>49974.037534522089</v>
      </c>
      <c r="E74" s="7">
        <v>16559.20039051077</v>
      </c>
      <c r="F74" s="7">
        <v>12061.202950155639</v>
      </c>
      <c r="G74" s="7">
        <v>87494.316426256119</v>
      </c>
      <c r="H74" s="7">
        <v>32711.924449685768</v>
      </c>
      <c r="I74" s="7">
        <v>178942.19520003803</v>
      </c>
      <c r="J74" s="7">
        <v>21071.705722184732</v>
      </c>
      <c r="K74" s="7">
        <v>2303.2480190412098</v>
      </c>
      <c r="M74" s="7">
        <v>1864408.8506736143</v>
      </c>
      <c r="N74" s="7">
        <v>33146.563141984421</v>
      </c>
      <c r="O74" s="7">
        <v>13848.062923400419</v>
      </c>
      <c r="P74" s="7">
        <v>159238.76412967077</v>
      </c>
      <c r="Q74" s="7">
        <v>2498367.7099629282</v>
      </c>
      <c r="R74" s="67">
        <f t="shared" si="1"/>
        <v>24145.673857401809</v>
      </c>
      <c r="S74"/>
      <c r="T74"/>
    </row>
    <row r="75" spans="1:20" x14ac:dyDescent="0.25">
      <c r="A75" s="7" t="s">
        <v>78</v>
      </c>
      <c r="B75" s="7">
        <v>409722.05075524893</v>
      </c>
      <c r="C75" s="7">
        <v>3263052.2227042504</v>
      </c>
      <c r="D75" s="7">
        <v>9723154.3245923407</v>
      </c>
      <c r="E75" s="7">
        <v>579240.13214724383</v>
      </c>
      <c r="F75" s="7">
        <v>194106.97674364672</v>
      </c>
      <c r="G75" s="7">
        <v>1605713.1026868238</v>
      </c>
      <c r="H75" s="7">
        <v>344826.41309263138</v>
      </c>
      <c r="I75" s="7">
        <v>19998313.705060523</v>
      </c>
      <c r="J75" s="7">
        <v>175327.6291203135</v>
      </c>
      <c r="K75" s="7">
        <v>4088.9938297100998</v>
      </c>
      <c r="L75" s="7">
        <v>208493.73816823767</v>
      </c>
      <c r="M75" s="7">
        <v>23253030.643741764</v>
      </c>
      <c r="N75" s="7">
        <v>2158756.1597630014</v>
      </c>
      <c r="O75" s="7">
        <v>1299902.8652778186</v>
      </c>
      <c r="P75" s="7">
        <v>7549955.2281734273</v>
      </c>
      <c r="Q75" s="7">
        <v>70767684.185856983</v>
      </c>
      <c r="R75" s="67">
        <f t="shared" si="1"/>
        <v>3267141.2165339603</v>
      </c>
      <c r="S75"/>
      <c r="T75"/>
    </row>
    <row r="76" spans="1:20" x14ac:dyDescent="0.25">
      <c r="A76" s="7" t="s">
        <v>79</v>
      </c>
      <c r="B76" s="7">
        <v>229628.91901438838</v>
      </c>
      <c r="C76" s="7">
        <v>51359.587108733554</v>
      </c>
      <c r="D76" s="7">
        <v>258972.95140873475</v>
      </c>
      <c r="E76" s="7">
        <v>269806.65394740837</v>
      </c>
      <c r="F76" s="7">
        <v>1033257.6946654859</v>
      </c>
      <c r="G76" s="7">
        <v>99169.316199268418</v>
      </c>
      <c r="H76" s="7">
        <v>83353.001443838424</v>
      </c>
      <c r="I76" s="7">
        <v>3334056.2467660853</v>
      </c>
      <c r="J76" s="7">
        <v>28232.912108742799</v>
      </c>
      <c r="M76" s="7">
        <v>4540927.9851728752</v>
      </c>
      <c r="N76" s="7">
        <v>67113.864792925495</v>
      </c>
      <c r="O76" s="7">
        <v>332476.44675317215</v>
      </c>
      <c r="P76" s="7">
        <v>313845.05082706764</v>
      </c>
      <c r="Q76" s="7">
        <v>10642200.630208727</v>
      </c>
      <c r="R76" s="67">
        <f t="shared" si="1"/>
        <v>51359.587108733554</v>
      </c>
      <c r="S76"/>
      <c r="T76"/>
    </row>
    <row r="77" spans="1:20" x14ac:dyDescent="0.25">
      <c r="A77" s="7" t="s">
        <v>264</v>
      </c>
      <c r="B77" s="7">
        <v>90536.331897109179</v>
      </c>
      <c r="C77" s="7">
        <v>6501.0063918245105</v>
      </c>
      <c r="D77" s="7">
        <v>93291.994071840832</v>
      </c>
      <c r="E77" s="7">
        <v>42636.66037457763</v>
      </c>
      <c r="F77" s="7">
        <v>1255.0122494618799</v>
      </c>
      <c r="G77" s="7">
        <v>28100.887090709701</v>
      </c>
      <c r="H77" s="7">
        <v>19153.100827406492</v>
      </c>
      <c r="I77" s="7">
        <v>177443.82807849461</v>
      </c>
      <c r="K77" s="7">
        <v>4577.3529299489501</v>
      </c>
      <c r="L77" s="7">
        <v>1151.5559775700899</v>
      </c>
      <c r="M77" s="7">
        <v>1963693.948400626</v>
      </c>
      <c r="N77" s="7">
        <v>97094.784728455139</v>
      </c>
      <c r="O77" s="7">
        <v>20126.68573598118</v>
      </c>
      <c r="P77" s="7">
        <v>85919.72357110781</v>
      </c>
      <c r="Q77" s="7">
        <v>2631482.872325114</v>
      </c>
      <c r="R77" s="67">
        <f t="shared" si="1"/>
        <v>11078.35932177346</v>
      </c>
      <c r="S77"/>
      <c r="T77"/>
    </row>
    <row r="78" spans="1:20" x14ac:dyDescent="0.25">
      <c r="A78" s="7" t="s">
        <v>81</v>
      </c>
      <c r="B78" s="7">
        <v>90387.393185178109</v>
      </c>
      <c r="C78" s="7">
        <v>460078.57702878874</v>
      </c>
      <c r="D78" s="7">
        <v>2461453.3366533783</v>
      </c>
      <c r="E78" s="7">
        <v>278786.54338669631</v>
      </c>
      <c r="F78" s="7">
        <v>122500.66051437454</v>
      </c>
      <c r="G78" s="7">
        <v>427855.41929367016</v>
      </c>
      <c r="H78" s="7">
        <v>748793.14051888452</v>
      </c>
      <c r="I78" s="7">
        <v>3216765.7969689011</v>
      </c>
      <c r="J78" s="7">
        <v>108394.515123608</v>
      </c>
      <c r="K78" s="7">
        <v>14711.154049021252</v>
      </c>
      <c r="L78" s="7">
        <v>17804.543188828531</v>
      </c>
      <c r="M78" s="7">
        <v>11153229.063121732</v>
      </c>
      <c r="N78" s="7">
        <v>815638.52851730702</v>
      </c>
      <c r="O78" s="7">
        <v>313449.36073814752</v>
      </c>
      <c r="P78" s="7">
        <v>2396565.2420307407</v>
      </c>
      <c r="Q78" s="7">
        <v>22626413.274319254</v>
      </c>
      <c r="R78" s="67">
        <f t="shared" si="1"/>
        <v>474789.73107780999</v>
      </c>
      <c r="S78"/>
      <c r="T78"/>
    </row>
    <row r="79" spans="1:20" x14ac:dyDescent="0.25">
      <c r="A79" s="7" t="s">
        <v>82</v>
      </c>
      <c r="B79" s="7">
        <v>9235.4412893032277</v>
      </c>
      <c r="C79" s="7">
        <v>15474.268774261242</v>
      </c>
      <c r="D79" s="7">
        <v>37614.163968252637</v>
      </c>
      <c r="E79" s="7">
        <v>42129.407806460003</v>
      </c>
      <c r="F79" s="7">
        <v>53509.039044009609</v>
      </c>
      <c r="G79" s="7">
        <v>31976.701268010474</v>
      </c>
      <c r="H79" s="7">
        <v>26831.717372883872</v>
      </c>
      <c r="I79" s="7">
        <v>369319.08871576941</v>
      </c>
      <c r="J79" s="7">
        <v>498.99548804836002</v>
      </c>
      <c r="M79" s="7">
        <v>2708315.9238451556</v>
      </c>
      <c r="N79" s="7">
        <v>72422.475744257885</v>
      </c>
      <c r="O79" s="7">
        <v>63780.302894215682</v>
      </c>
      <c r="P79" s="7">
        <v>234284.51534378217</v>
      </c>
      <c r="Q79" s="7">
        <v>3665392.04155441</v>
      </c>
      <c r="R79" s="67">
        <f t="shared" si="1"/>
        <v>15474.268774261242</v>
      </c>
      <c r="S79"/>
      <c r="T79"/>
    </row>
    <row r="80" spans="1:20" x14ac:dyDescent="0.25">
      <c r="A80" s="7" t="s">
        <v>83</v>
      </c>
      <c r="B80" s="7">
        <v>35203.53870867259</v>
      </c>
      <c r="C80" s="7">
        <v>2892.8360583659596</v>
      </c>
      <c r="D80" s="7">
        <v>26925.200232329171</v>
      </c>
      <c r="E80" s="7">
        <v>16471.472152531944</v>
      </c>
      <c r="F80" s="7">
        <v>3800.9340478682298</v>
      </c>
      <c r="G80" s="7">
        <v>4953.8984866496357</v>
      </c>
      <c r="H80" s="7">
        <v>1740.7030274718079</v>
      </c>
      <c r="I80" s="7">
        <v>35684.074107904424</v>
      </c>
      <c r="M80" s="7">
        <v>935670.63655124826</v>
      </c>
      <c r="N80" s="7">
        <v>41353.910641679897</v>
      </c>
      <c r="O80" s="7">
        <v>1243.75415651142</v>
      </c>
      <c r="P80" s="7">
        <v>36788.958191447367</v>
      </c>
      <c r="Q80" s="7">
        <v>1142729.916362681</v>
      </c>
      <c r="R80" s="67">
        <f t="shared" si="1"/>
        <v>2892.8360583659596</v>
      </c>
      <c r="S80"/>
      <c r="T80"/>
    </row>
    <row r="81" spans="1:20" x14ac:dyDescent="0.25">
      <c r="A81" s="7" t="s">
        <v>84</v>
      </c>
      <c r="B81" s="7">
        <v>37717.025316700747</v>
      </c>
      <c r="C81" s="7">
        <v>94451.794263473421</v>
      </c>
      <c r="D81" s="7">
        <v>548223.12249220547</v>
      </c>
      <c r="E81" s="7">
        <v>94527.617887575048</v>
      </c>
      <c r="F81" s="7">
        <v>395058.47126891813</v>
      </c>
      <c r="G81" s="7">
        <v>232593.70265774586</v>
      </c>
      <c r="H81" s="7">
        <v>66559.097758855423</v>
      </c>
      <c r="I81" s="7">
        <v>1549268.4103852389</v>
      </c>
      <c r="J81" s="7">
        <v>11010.061998192657</v>
      </c>
      <c r="K81" s="7">
        <v>37045.269500684939</v>
      </c>
      <c r="L81" s="7">
        <v>162.255196403686</v>
      </c>
      <c r="M81" s="7">
        <v>5857607.4421068113</v>
      </c>
      <c r="N81" s="7">
        <v>381453.44147294649</v>
      </c>
      <c r="O81" s="7">
        <v>188496.50749276613</v>
      </c>
      <c r="P81" s="7">
        <v>473605.41083929356</v>
      </c>
      <c r="Q81" s="7">
        <v>9967779.6306378115</v>
      </c>
      <c r="R81" s="67">
        <f t="shared" si="1"/>
        <v>131497.06376415835</v>
      </c>
      <c r="S81"/>
      <c r="T81"/>
    </row>
    <row r="82" spans="1:20" x14ac:dyDescent="0.25">
      <c r="A82" s="7" t="s">
        <v>85</v>
      </c>
      <c r="B82" s="7">
        <v>178366.52455677788</v>
      </c>
      <c r="C82" s="7">
        <v>60949.631474342328</v>
      </c>
      <c r="D82" s="7">
        <v>654241.61154756066</v>
      </c>
      <c r="E82" s="7">
        <v>111543.23516914647</v>
      </c>
      <c r="F82" s="7">
        <v>28902.049235560906</v>
      </c>
      <c r="G82" s="7">
        <v>91960.636156056833</v>
      </c>
      <c r="H82" s="7">
        <v>50796.682171629</v>
      </c>
      <c r="I82" s="7">
        <v>979212.29259082873</v>
      </c>
      <c r="J82" s="7">
        <v>8065.8699981068048</v>
      </c>
      <c r="K82" s="7">
        <v>9864.2210951018205</v>
      </c>
      <c r="L82" s="7">
        <v>1658.3765904929151</v>
      </c>
      <c r="M82" s="7">
        <v>3757402.2327364022</v>
      </c>
      <c r="N82" s="7">
        <v>102244.21084781941</v>
      </c>
      <c r="O82" s="7">
        <v>56061.43934970074</v>
      </c>
      <c r="P82" s="7">
        <v>915508.47073423769</v>
      </c>
      <c r="Q82" s="7">
        <v>7006777.4842537642</v>
      </c>
      <c r="R82" s="67">
        <f t="shared" si="1"/>
        <v>70813.852569444149</v>
      </c>
      <c r="S82"/>
      <c r="T82"/>
    </row>
    <row r="83" spans="1:20" x14ac:dyDescent="0.25">
      <c r="A83" s="7" t="s">
        <v>240</v>
      </c>
      <c r="B83" s="7">
        <v>50463.411350993971</v>
      </c>
      <c r="C83" s="7">
        <v>78260.59994863972</v>
      </c>
      <c r="D83" s="7">
        <v>1243976.927891959</v>
      </c>
      <c r="E83" s="7">
        <v>141255.8348605675</v>
      </c>
      <c r="F83" s="7">
        <v>139873.71245597125</v>
      </c>
      <c r="G83" s="7">
        <v>339553.087019125</v>
      </c>
      <c r="H83" s="7">
        <v>226317.83577731659</v>
      </c>
      <c r="I83" s="7">
        <v>1215399.4473571405</v>
      </c>
      <c r="J83" s="7">
        <v>51387.941870099479</v>
      </c>
      <c r="K83" s="7">
        <v>7225.5747323270798</v>
      </c>
      <c r="L83" s="7">
        <v>3756.2759684144899</v>
      </c>
      <c r="M83" s="7">
        <v>5992384.7799160387</v>
      </c>
      <c r="N83" s="7">
        <v>223220.41204920944</v>
      </c>
      <c r="O83" s="7">
        <v>183132.24952022938</v>
      </c>
      <c r="P83" s="7">
        <v>1199909.3795334199</v>
      </c>
      <c r="Q83" s="7">
        <v>11096117.47025145</v>
      </c>
      <c r="R83" s="67">
        <f t="shared" si="1"/>
        <v>85486.174680966797</v>
      </c>
      <c r="S83"/>
      <c r="T83"/>
    </row>
    <row r="84" spans="1:20" x14ac:dyDescent="0.25">
      <c r="A84" s="7" t="s">
        <v>86</v>
      </c>
      <c r="B84" s="7">
        <v>112265.78834043888</v>
      </c>
      <c r="C84" s="7">
        <v>184976.28216931279</v>
      </c>
      <c r="D84" s="7">
        <v>497399.35752795264</v>
      </c>
      <c r="E84" s="7">
        <v>88127.098518192375</v>
      </c>
      <c r="F84" s="7">
        <v>19584.72911410197</v>
      </c>
      <c r="G84" s="7">
        <v>160662.31093577237</v>
      </c>
      <c r="H84" s="7">
        <v>22972.917107873414</v>
      </c>
      <c r="I84" s="7">
        <v>1941647.4324998776</v>
      </c>
      <c r="J84" s="7">
        <v>46477.661796694454</v>
      </c>
      <c r="K84" s="7">
        <v>9102.2613232716994</v>
      </c>
      <c r="L84" s="7">
        <v>8232.9571477162808</v>
      </c>
      <c r="M84" s="7">
        <v>6051411.1600457206</v>
      </c>
      <c r="N84" s="7">
        <v>324769.33727729117</v>
      </c>
      <c r="O84" s="7">
        <v>213374.76525185056</v>
      </c>
      <c r="P84" s="7">
        <v>814535.85381286684</v>
      </c>
      <c r="Q84" s="7">
        <v>10495539.912868932</v>
      </c>
      <c r="R84" s="67">
        <f t="shared" si="1"/>
        <v>194078.54349258449</v>
      </c>
      <c r="S84"/>
      <c r="T84"/>
    </row>
    <row r="85" spans="1:20" x14ac:dyDescent="0.25">
      <c r="A85" s="7" t="s">
        <v>87</v>
      </c>
      <c r="B85" s="7">
        <v>4713210.9504520698</v>
      </c>
      <c r="C85" s="7">
        <v>26377005.44182954</v>
      </c>
      <c r="D85" s="7">
        <v>89004026.977399692</v>
      </c>
      <c r="E85" s="7">
        <v>2991535.566145279</v>
      </c>
      <c r="F85" s="7">
        <v>1946493.4069726097</v>
      </c>
      <c r="G85" s="7">
        <v>15122324.812108334</v>
      </c>
      <c r="H85" s="7">
        <v>7162898.5803394681</v>
      </c>
      <c r="I85" s="7">
        <v>121494190.94140016</v>
      </c>
      <c r="J85" s="7">
        <v>1638510.2610930151</v>
      </c>
      <c r="K85" s="7">
        <v>79016.073546758285</v>
      </c>
      <c r="L85" s="7">
        <v>2417806.304416629</v>
      </c>
      <c r="M85" s="7">
        <v>59239956.563671738</v>
      </c>
      <c r="N85" s="7">
        <v>10439445.27555302</v>
      </c>
      <c r="O85" s="7">
        <v>7175440.1292647291</v>
      </c>
      <c r="P85" s="7">
        <v>38385440.366613418</v>
      </c>
      <c r="Q85" s="7">
        <v>388187301.65080655</v>
      </c>
      <c r="R85" s="67">
        <f t="shared" si="1"/>
        <v>26456021.5153763</v>
      </c>
      <c r="S85"/>
      <c r="T85"/>
    </row>
    <row r="86" spans="1:20" x14ac:dyDescent="0.25">
      <c r="A86" s="7" t="s">
        <v>88</v>
      </c>
      <c r="B86" s="7">
        <v>6168.0209225599865</v>
      </c>
      <c r="C86" s="7">
        <v>21177.876704421091</v>
      </c>
      <c r="D86" s="7">
        <v>151178.65453903837</v>
      </c>
      <c r="E86" s="7">
        <v>17342.818846327445</v>
      </c>
      <c r="F86" s="7">
        <v>14433.535193071544</v>
      </c>
      <c r="G86" s="7">
        <v>13738.6389410847</v>
      </c>
      <c r="H86" s="7">
        <v>9682.4810442117905</v>
      </c>
      <c r="I86" s="7">
        <v>134496.41417940665</v>
      </c>
      <c r="J86" s="7">
        <v>5365.8210521717829</v>
      </c>
      <c r="M86" s="7">
        <v>1570892.6292614662</v>
      </c>
      <c r="N86" s="7">
        <v>144933.9823952211</v>
      </c>
      <c r="O86" s="7">
        <v>2877.8806331523201</v>
      </c>
      <c r="P86" s="7">
        <v>74643.719957530964</v>
      </c>
      <c r="Q86" s="7">
        <v>2166932.473669664</v>
      </c>
      <c r="R86" s="67">
        <f t="shared" si="1"/>
        <v>21177.876704421091</v>
      </c>
      <c r="S86"/>
      <c r="T86"/>
    </row>
    <row r="87" spans="1:20" x14ac:dyDescent="0.25">
      <c r="A87" s="7" t="s">
        <v>89</v>
      </c>
      <c r="B87" s="7">
        <v>83446.527309948186</v>
      </c>
      <c r="C87" s="7">
        <v>113244.770259369</v>
      </c>
      <c r="D87" s="7">
        <v>935757.07596765587</v>
      </c>
      <c r="E87" s="7">
        <v>108849.03325806675</v>
      </c>
      <c r="F87" s="7">
        <v>226964.94072268729</v>
      </c>
      <c r="G87" s="7">
        <v>195948.12652749024</v>
      </c>
      <c r="H87" s="7">
        <v>104407.96253658859</v>
      </c>
      <c r="I87" s="7">
        <v>1287019.9774636913</v>
      </c>
      <c r="J87" s="7">
        <v>6742.3885047364884</v>
      </c>
      <c r="K87" s="7">
        <v>2686.2270210134702</v>
      </c>
      <c r="L87" s="7">
        <v>3245.0989919992899</v>
      </c>
      <c r="M87" s="7">
        <v>6078678.9396736985</v>
      </c>
      <c r="N87" s="7">
        <v>220617.65275852784</v>
      </c>
      <c r="O87" s="7">
        <v>255407.2825380711</v>
      </c>
      <c r="P87" s="7">
        <v>1073719.3041587987</v>
      </c>
      <c r="Q87" s="7">
        <v>10696735.307692343</v>
      </c>
      <c r="R87" s="67">
        <f t="shared" si="1"/>
        <v>115930.99728038248</v>
      </c>
      <c r="S87"/>
      <c r="T87"/>
    </row>
    <row r="88" spans="1:20" x14ac:dyDescent="0.25">
      <c r="A88" s="7" t="s">
        <v>241</v>
      </c>
      <c r="C88" s="7">
        <v>95543.496369506363</v>
      </c>
      <c r="D88" s="7">
        <v>75627.647169899356</v>
      </c>
      <c r="E88" s="7">
        <v>16023.596893425309</v>
      </c>
      <c r="G88" s="7">
        <v>20639.547721981042</v>
      </c>
      <c r="H88" s="7">
        <v>275.86868915912902</v>
      </c>
      <c r="I88" s="7">
        <v>394450.61365602026</v>
      </c>
      <c r="L88" s="7">
        <v>3036.27316717959</v>
      </c>
      <c r="M88" s="7">
        <v>2263872.0432833433</v>
      </c>
      <c r="N88" s="7">
        <v>61817.830603635208</v>
      </c>
      <c r="O88" s="7">
        <v>5016.0243043803766</v>
      </c>
      <c r="P88" s="7">
        <v>52559.511685505444</v>
      </c>
      <c r="Q88" s="7">
        <v>2988862.4535440356</v>
      </c>
      <c r="R88" s="67">
        <f t="shared" si="1"/>
        <v>95543.496369506363</v>
      </c>
      <c r="S88"/>
      <c r="T88"/>
    </row>
    <row r="89" spans="1:20" x14ac:dyDescent="0.25">
      <c r="A89" s="7" t="s">
        <v>90</v>
      </c>
      <c r="B89" s="7">
        <v>141693.3588071531</v>
      </c>
      <c r="C89" s="7">
        <v>137403.47520819382</v>
      </c>
      <c r="D89" s="7">
        <v>1356455.6932106784</v>
      </c>
      <c r="E89" s="7">
        <v>128620.95809587202</v>
      </c>
      <c r="F89" s="7">
        <v>29051.769932619594</v>
      </c>
      <c r="G89" s="7">
        <v>143549.5454703267</v>
      </c>
      <c r="H89" s="7">
        <v>134613.45100288687</v>
      </c>
      <c r="I89" s="7">
        <v>2185345.5079355207</v>
      </c>
      <c r="J89" s="7">
        <v>25082.52854556177</v>
      </c>
      <c r="K89" s="7">
        <v>5140.7243894576104</v>
      </c>
      <c r="L89" s="7">
        <v>18086.427520308036</v>
      </c>
      <c r="M89" s="7">
        <v>6095518.3690803461</v>
      </c>
      <c r="N89" s="7">
        <v>268784.6809873273</v>
      </c>
      <c r="O89" s="7">
        <v>71274.822943480074</v>
      </c>
      <c r="P89" s="7">
        <v>994449.99760841671</v>
      </c>
      <c r="Q89" s="7">
        <v>11735071.31073815</v>
      </c>
      <c r="R89" s="67">
        <f t="shared" si="1"/>
        <v>142544.19959765143</v>
      </c>
      <c r="S89"/>
      <c r="T89"/>
    </row>
    <row r="90" spans="1:20" x14ac:dyDescent="0.25">
      <c r="A90" s="7" t="s">
        <v>91</v>
      </c>
      <c r="B90" s="7">
        <v>2614.0469616042751</v>
      </c>
      <c r="C90" s="7">
        <v>50086.619518508604</v>
      </c>
      <c r="D90" s="7">
        <v>322450.41362216219</v>
      </c>
      <c r="E90" s="7">
        <v>56388.62298387826</v>
      </c>
      <c r="F90" s="7">
        <v>45455.58290639698</v>
      </c>
      <c r="G90" s="7">
        <v>74187.661285298906</v>
      </c>
      <c r="H90" s="7">
        <v>9713.3325055148234</v>
      </c>
      <c r="I90" s="7">
        <v>490141.95705520146</v>
      </c>
      <c r="J90" s="7">
        <v>19921.470743573707</v>
      </c>
      <c r="L90" s="7">
        <v>4267.877945108823</v>
      </c>
      <c r="M90" s="7">
        <v>3220273.5801163702</v>
      </c>
      <c r="N90" s="7">
        <v>92178.28237990725</v>
      </c>
      <c r="P90" s="7">
        <v>96330.096714560801</v>
      </c>
      <c r="Q90" s="7">
        <v>4484009.5447380869</v>
      </c>
      <c r="R90" s="67">
        <f t="shared" si="1"/>
        <v>50086.619518508604</v>
      </c>
      <c r="S90"/>
      <c r="T90"/>
    </row>
    <row r="91" spans="1:20" x14ac:dyDescent="0.25">
      <c r="A91" s="7" t="s">
        <v>92</v>
      </c>
      <c r="B91" s="7">
        <v>42471.25854269194</v>
      </c>
      <c r="C91" s="7">
        <v>27794.883853243398</v>
      </c>
      <c r="D91" s="7">
        <v>45464.038947371388</v>
      </c>
      <c r="E91" s="7">
        <v>8211.5496401496057</v>
      </c>
      <c r="F91" s="7">
        <v>80244.391676537314</v>
      </c>
      <c r="G91" s="7">
        <v>29276.226619707082</v>
      </c>
      <c r="H91" s="7">
        <v>6285.8174961933901</v>
      </c>
      <c r="I91" s="7">
        <v>97047.61620870675</v>
      </c>
      <c r="M91" s="7">
        <v>1552618.4205430041</v>
      </c>
      <c r="N91" s="7">
        <v>19711.236098390931</v>
      </c>
      <c r="O91" s="7">
        <v>10822.571527677101</v>
      </c>
      <c r="P91" s="7">
        <v>72339.755567642802</v>
      </c>
      <c r="Q91" s="7">
        <v>1992287.7667213159</v>
      </c>
      <c r="R91" s="67">
        <f t="shared" si="1"/>
        <v>27794.883853243398</v>
      </c>
      <c r="S91"/>
      <c r="T91"/>
    </row>
    <row r="92" spans="1:20" x14ac:dyDescent="0.25">
      <c r="A92" s="7" t="s">
        <v>93</v>
      </c>
      <c r="B92" s="7">
        <v>3081.05213199834</v>
      </c>
      <c r="C92" s="7">
        <v>12854.515756126279</v>
      </c>
      <c r="D92" s="7">
        <v>96300.828907344316</v>
      </c>
      <c r="E92" s="7">
        <v>7256.9532593326749</v>
      </c>
      <c r="F92" s="7">
        <v>2462.042059531941</v>
      </c>
      <c r="H92" s="7">
        <v>21267.75698019654</v>
      </c>
      <c r="I92" s="7">
        <v>552564.44359880255</v>
      </c>
      <c r="K92" s="7">
        <v>2054.42949100022</v>
      </c>
      <c r="M92" s="7">
        <v>1200604.0498928789</v>
      </c>
      <c r="N92" s="7">
        <v>26523.166735056686</v>
      </c>
      <c r="O92" s="7">
        <v>37721.561087500842</v>
      </c>
      <c r="P92" s="7">
        <v>78351.442652648431</v>
      </c>
      <c r="Q92" s="7">
        <v>2041042.2425524178</v>
      </c>
      <c r="R92" s="67">
        <f t="shared" si="1"/>
        <v>14908.945247126499</v>
      </c>
      <c r="S92"/>
      <c r="T92"/>
    </row>
    <row r="93" spans="1:20" x14ac:dyDescent="0.25">
      <c r="A93" s="7" t="s">
        <v>94</v>
      </c>
      <c r="B93" s="7">
        <v>2133.2156573170219</v>
      </c>
      <c r="C93" s="7">
        <v>5122.9526064338397</v>
      </c>
      <c r="D93" s="7">
        <v>35022.708634388713</v>
      </c>
      <c r="E93" s="7">
        <v>15238.933657531899</v>
      </c>
      <c r="F93" s="7">
        <v>24864.98346748143</v>
      </c>
      <c r="G93" s="7">
        <v>4345.7509366987497</v>
      </c>
      <c r="H93" s="7">
        <v>7881.8416189303207</v>
      </c>
      <c r="I93" s="7">
        <v>63075.38421058825</v>
      </c>
      <c r="J93" s="7">
        <v>392.69193627886801</v>
      </c>
      <c r="M93" s="7">
        <v>933293.06752040947</v>
      </c>
      <c r="N93" s="7">
        <v>58078.010214778929</v>
      </c>
      <c r="P93" s="7">
        <v>31029.302117206247</v>
      </c>
      <c r="Q93" s="7">
        <v>1180478.8425780435</v>
      </c>
      <c r="R93" s="67">
        <f t="shared" si="1"/>
        <v>5122.9526064338397</v>
      </c>
      <c r="S93"/>
      <c r="T93"/>
    </row>
    <row r="94" spans="1:20" x14ac:dyDescent="0.25">
      <c r="A94" s="7" t="s">
        <v>95</v>
      </c>
      <c r="C94" s="7">
        <v>15224.6970473812</v>
      </c>
      <c r="D94" s="7">
        <v>301059.59472292667</v>
      </c>
      <c r="E94" s="7">
        <v>35955.091404815634</v>
      </c>
      <c r="F94" s="7">
        <v>49281.594981711052</v>
      </c>
      <c r="G94" s="7">
        <v>31608.020553600472</v>
      </c>
      <c r="H94" s="7">
        <v>27837.066516472638</v>
      </c>
      <c r="I94" s="7">
        <v>387030.92218521738</v>
      </c>
      <c r="J94" s="7">
        <v>628.76041507692105</v>
      </c>
      <c r="L94" s="7">
        <v>13569.1334192177</v>
      </c>
      <c r="M94" s="7">
        <v>3262393.3261162359</v>
      </c>
      <c r="N94" s="7">
        <v>118307.39343686467</v>
      </c>
      <c r="O94" s="7">
        <v>34837.223275101533</v>
      </c>
      <c r="P94" s="7">
        <v>169473.903273495</v>
      </c>
      <c r="Q94" s="7">
        <v>4447206.7273481172</v>
      </c>
      <c r="R94" s="67">
        <f t="shared" si="1"/>
        <v>15224.6970473812</v>
      </c>
      <c r="S94"/>
      <c r="T94"/>
    </row>
    <row r="95" spans="1:20" x14ac:dyDescent="0.25">
      <c r="A95" s="7" t="s">
        <v>96</v>
      </c>
      <c r="B95" s="7">
        <v>6257.781822572746</v>
      </c>
      <c r="C95" s="7">
        <v>9432.4191914985204</v>
      </c>
      <c r="D95" s="7">
        <v>106760.27572958339</v>
      </c>
      <c r="E95" s="7">
        <v>33597.574239530361</v>
      </c>
      <c r="F95" s="7">
        <v>2901.6678583820449</v>
      </c>
      <c r="G95" s="7">
        <v>31576.867160670423</v>
      </c>
      <c r="H95" s="7">
        <v>81478.871366097548</v>
      </c>
      <c r="I95" s="7">
        <v>248160.20048330605</v>
      </c>
      <c r="J95" s="7">
        <v>1615.3630764757199</v>
      </c>
      <c r="K95" s="7">
        <v>2588.9054316195402</v>
      </c>
      <c r="M95" s="7">
        <v>2099297.4633201254</v>
      </c>
      <c r="N95" s="7">
        <v>68076.747775373777</v>
      </c>
      <c r="O95" s="7">
        <v>30723.946031589567</v>
      </c>
      <c r="P95" s="7">
        <v>143573.11990365147</v>
      </c>
      <c r="Q95" s="7">
        <v>2866041.2033904768</v>
      </c>
      <c r="R95" s="67">
        <f t="shared" si="1"/>
        <v>12021.32462311806</v>
      </c>
      <c r="S95"/>
      <c r="T95"/>
    </row>
    <row r="96" spans="1:20" x14ac:dyDescent="0.25">
      <c r="A96" s="7" t="s">
        <v>97</v>
      </c>
      <c r="B96" s="7">
        <v>288.053188593058</v>
      </c>
      <c r="C96" s="7">
        <v>5687.2556206520094</v>
      </c>
      <c r="D96" s="7">
        <v>8510.1399473729598</v>
      </c>
      <c r="E96" s="7">
        <v>28620.662458386581</v>
      </c>
      <c r="F96" s="7">
        <v>6947.7181060225603</v>
      </c>
      <c r="G96" s="7">
        <v>28639.478848995699</v>
      </c>
      <c r="I96" s="7">
        <v>44461.40817306703</v>
      </c>
      <c r="J96" s="7">
        <v>110886.74803787305</v>
      </c>
      <c r="M96" s="7">
        <v>1113656.8451621565</v>
      </c>
      <c r="N96" s="7">
        <v>21577.908761168761</v>
      </c>
      <c r="O96" s="7">
        <v>12461.659981229071</v>
      </c>
      <c r="P96" s="7">
        <v>9546.1938168153683</v>
      </c>
      <c r="Q96" s="7">
        <v>1391284.0721023327</v>
      </c>
      <c r="R96" s="67">
        <f t="shared" si="1"/>
        <v>5687.2556206520094</v>
      </c>
      <c r="S96"/>
      <c r="T96"/>
    </row>
    <row r="97" spans="1:20" x14ac:dyDescent="0.25">
      <c r="A97" s="7" t="s">
        <v>98</v>
      </c>
      <c r="B97" s="7">
        <v>1821187.4155681701</v>
      </c>
      <c r="C97" s="7">
        <v>5666634.695083959</v>
      </c>
      <c r="D97" s="7">
        <v>20282295.175543875</v>
      </c>
      <c r="E97" s="7">
        <v>1183832.0205534848</v>
      </c>
      <c r="F97" s="7">
        <v>1265641.9903393628</v>
      </c>
      <c r="G97" s="7">
        <v>2225384.5421617739</v>
      </c>
      <c r="H97" s="7">
        <v>1045474.8874972019</v>
      </c>
      <c r="I97" s="7">
        <v>37778530.653040439</v>
      </c>
      <c r="J97" s="7">
        <v>352707.84161331295</v>
      </c>
      <c r="K97" s="7">
        <v>43843.117691317981</v>
      </c>
      <c r="L97" s="7">
        <v>288326.82032635796</v>
      </c>
      <c r="M97" s="7">
        <v>25505855.39033927</v>
      </c>
      <c r="N97" s="7">
        <v>5123128.6881906241</v>
      </c>
      <c r="O97" s="7">
        <v>1353305.849879168</v>
      </c>
      <c r="P97" s="7">
        <v>15867593.825944619</v>
      </c>
      <c r="Q97" s="7">
        <v>119803742.91377293</v>
      </c>
      <c r="R97" s="67">
        <f t="shared" si="1"/>
        <v>5710477.8127752766</v>
      </c>
      <c r="S97"/>
      <c r="T97"/>
    </row>
    <row r="98" spans="1:20" x14ac:dyDescent="0.25">
      <c r="A98" s="7" t="s">
        <v>99</v>
      </c>
      <c r="C98" s="7">
        <v>11699.78883760994</v>
      </c>
      <c r="D98" s="7">
        <v>129616.22608142743</v>
      </c>
      <c r="E98" s="7">
        <v>36531.252148760403</v>
      </c>
      <c r="G98" s="7">
        <v>15580.62802894585</v>
      </c>
      <c r="H98" s="7">
        <v>13996.132471105731</v>
      </c>
      <c r="I98" s="7">
        <v>154695.87121449912</v>
      </c>
      <c r="M98" s="7">
        <v>2069506.5363198069</v>
      </c>
      <c r="N98" s="7">
        <v>122060.49625192561</v>
      </c>
      <c r="O98" s="7">
        <v>47099.64416654822</v>
      </c>
      <c r="P98" s="7">
        <v>145325.65702031611</v>
      </c>
      <c r="Q98" s="7">
        <v>2746112.2325409455</v>
      </c>
      <c r="R98" s="67">
        <f t="shared" si="1"/>
        <v>11699.78883760994</v>
      </c>
      <c r="S98"/>
      <c r="T98"/>
    </row>
    <row r="99" spans="1:20" x14ac:dyDescent="0.25">
      <c r="A99" s="7" t="s">
        <v>100</v>
      </c>
      <c r="B99" s="7">
        <v>117451.0312702285</v>
      </c>
      <c r="C99" s="7">
        <v>125077.52294887231</v>
      </c>
      <c r="D99" s="7">
        <v>932571.76206169929</v>
      </c>
      <c r="E99" s="7">
        <v>182006.00883237115</v>
      </c>
      <c r="F99" s="7">
        <v>105375.01075144616</v>
      </c>
      <c r="G99" s="7">
        <v>90377.038239497313</v>
      </c>
      <c r="H99" s="7">
        <v>339516.30535753601</v>
      </c>
      <c r="I99" s="7">
        <v>2468838.6345749479</v>
      </c>
      <c r="J99" s="7">
        <v>21845.908818125943</v>
      </c>
      <c r="L99" s="7">
        <v>415.94919766626998</v>
      </c>
      <c r="M99" s="7">
        <v>8076160.7364251614</v>
      </c>
      <c r="N99" s="7">
        <v>366390.90821073984</v>
      </c>
      <c r="O99" s="7">
        <v>149084.79508381747</v>
      </c>
      <c r="P99" s="7">
        <v>533194.18795082276</v>
      </c>
      <c r="Q99" s="7">
        <v>13508305.799722932</v>
      </c>
      <c r="R99" s="67">
        <f t="shared" si="1"/>
        <v>125077.52294887231</v>
      </c>
      <c r="S99"/>
      <c r="T99"/>
    </row>
    <row r="100" spans="1:20" x14ac:dyDescent="0.25">
      <c r="A100" s="7" t="s">
        <v>101</v>
      </c>
      <c r="B100" s="7">
        <v>130467.38845126012</v>
      </c>
      <c r="C100" s="7">
        <v>59519.842492329568</v>
      </c>
      <c r="D100" s="7">
        <v>713564.07406588364</v>
      </c>
      <c r="E100" s="7">
        <v>32015.781487671433</v>
      </c>
      <c r="F100" s="7">
        <v>10899.601792328949</v>
      </c>
      <c r="G100" s="7">
        <v>177826.88623401173</v>
      </c>
      <c r="H100" s="7">
        <v>43572.55757201316</v>
      </c>
      <c r="I100" s="7">
        <v>1466129.3596964711</v>
      </c>
      <c r="J100" s="7">
        <v>16618.182080860122</v>
      </c>
      <c r="L100" s="7">
        <v>17922.044348627591</v>
      </c>
      <c r="M100" s="7">
        <v>3552599.1025745398</v>
      </c>
      <c r="N100" s="7">
        <v>156594.90338312727</v>
      </c>
      <c r="O100" s="7">
        <v>170085.88328008269</v>
      </c>
      <c r="P100" s="7">
        <v>837150.52242547111</v>
      </c>
      <c r="Q100" s="7">
        <v>7384966.1298846789</v>
      </c>
      <c r="R100" s="67">
        <f t="shared" si="1"/>
        <v>59519.842492329568</v>
      </c>
      <c r="S100"/>
      <c r="T100"/>
    </row>
    <row r="101" spans="1:20" x14ac:dyDescent="0.25">
      <c r="A101" s="7" t="s">
        <v>102</v>
      </c>
      <c r="B101" s="7">
        <v>89193.695353428178</v>
      </c>
      <c r="C101" s="7">
        <v>73865.393644548501</v>
      </c>
      <c r="D101" s="7">
        <v>599660.437639429</v>
      </c>
      <c r="E101" s="7">
        <v>103559.32310484628</v>
      </c>
      <c r="F101" s="7">
        <v>61454.06298145622</v>
      </c>
      <c r="G101" s="7">
        <v>309676.29026419151</v>
      </c>
      <c r="H101" s="7">
        <v>117051.4556629094</v>
      </c>
      <c r="I101" s="7">
        <v>860692.81912534579</v>
      </c>
      <c r="J101" s="7">
        <v>107285.34549766209</v>
      </c>
      <c r="M101" s="7">
        <v>5737389.5212433636</v>
      </c>
      <c r="N101" s="7">
        <v>355207.71180743061</v>
      </c>
      <c r="O101" s="7">
        <v>55888.150671154202</v>
      </c>
      <c r="P101" s="7">
        <v>1058426.0462691716</v>
      </c>
      <c r="Q101" s="7">
        <v>9529350.2532649357</v>
      </c>
      <c r="R101" s="67">
        <f t="shared" si="1"/>
        <v>73865.393644548501</v>
      </c>
      <c r="S101"/>
      <c r="T101"/>
    </row>
    <row r="102" spans="1:20" x14ac:dyDescent="0.25">
      <c r="A102" s="7" t="s">
        <v>265</v>
      </c>
      <c r="B102" s="7">
        <v>9888.1322476190307</v>
      </c>
      <c r="C102" s="7">
        <v>60769.873143616751</v>
      </c>
      <c r="D102" s="7">
        <v>371367.88057036622</v>
      </c>
      <c r="E102" s="7">
        <v>122463.19137473375</v>
      </c>
      <c r="F102" s="7">
        <v>42570.574425783241</v>
      </c>
      <c r="G102" s="7">
        <v>19960.512509723401</v>
      </c>
      <c r="H102" s="7">
        <v>15911.649429844889</v>
      </c>
      <c r="I102" s="7">
        <v>1488963.6437510373</v>
      </c>
      <c r="J102" s="7">
        <v>9540.2667497264792</v>
      </c>
      <c r="L102" s="7">
        <v>4801.0098460741501</v>
      </c>
      <c r="M102" s="7">
        <v>1668546.1685423523</v>
      </c>
      <c r="N102" s="7">
        <v>86227.604224266659</v>
      </c>
      <c r="O102" s="7">
        <v>209593.36543620127</v>
      </c>
      <c r="P102" s="7">
        <v>148631.77382911567</v>
      </c>
      <c r="Q102" s="7">
        <v>4259235.6460804613</v>
      </c>
      <c r="R102" s="67">
        <f t="shared" si="1"/>
        <v>60769.873143616751</v>
      </c>
      <c r="S102"/>
      <c r="T102"/>
    </row>
    <row r="103" spans="1:20" x14ac:dyDescent="0.25">
      <c r="A103" s="7" t="s">
        <v>104</v>
      </c>
      <c r="C103" s="7">
        <v>16567.92331850277</v>
      </c>
      <c r="D103" s="7">
        <v>199899.1849538048</v>
      </c>
      <c r="E103" s="7">
        <v>47762.462547890733</v>
      </c>
      <c r="F103" s="7">
        <v>5329.0381274444117</v>
      </c>
      <c r="G103" s="7">
        <v>25536.547671232631</v>
      </c>
      <c r="H103" s="7">
        <v>37900.098700311719</v>
      </c>
      <c r="I103" s="7">
        <v>586030.07389309828</v>
      </c>
      <c r="J103" s="7">
        <v>7022.7655761876804</v>
      </c>
      <c r="L103" s="7">
        <v>4658.1183527834191</v>
      </c>
      <c r="M103" s="7">
        <v>3388229.7632525228</v>
      </c>
      <c r="N103" s="7">
        <v>31244.3728303678</v>
      </c>
      <c r="O103" s="7">
        <v>20434.219915531441</v>
      </c>
      <c r="P103" s="7">
        <v>281775.95722324232</v>
      </c>
      <c r="Q103" s="7">
        <v>4652390.5263629202</v>
      </c>
      <c r="R103" s="67">
        <f t="shared" si="1"/>
        <v>16567.92331850277</v>
      </c>
      <c r="S103"/>
      <c r="T103"/>
    </row>
    <row r="104" spans="1:20" x14ac:dyDescent="0.25">
      <c r="A104" s="7" t="s">
        <v>242</v>
      </c>
      <c r="B104" s="7">
        <v>59932.887416180856</v>
      </c>
      <c r="C104" s="7">
        <v>32068.87224806708</v>
      </c>
      <c r="D104" s="7">
        <v>222465.65784982068</v>
      </c>
      <c r="E104" s="7">
        <v>35385.085452730709</v>
      </c>
      <c r="F104" s="7">
        <v>8239.5495147434194</v>
      </c>
      <c r="G104" s="7">
        <v>41810.544383613727</v>
      </c>
      <c r="H104" s="7">
        <v>94555.872348471094</v>
      </c>
      <c r="I104" s="7">
        <v>667062.59307178855</v>
      </c>
      <c r="J104" s="7">
        <v>7369.441511052014</v>
      </c>
      <c r="K104" s="7">
        <v>1986.39595596088</v>
      </c>
      <c r="L104" s="7">
        <v>6467.8685095295759</v>
      </c>
      <c r="M104" s="7">
        <v>2315071.7269716812</v>
      </c>
      <c r="N104" s="7">
        <v>60476.070229417404</v>
      </c>
      <c r="O104" s="7">
        <v>27962.307573306167</v>
      </c>
      <c r="P104" s="7">
        <v>136716.05496445161</v>
      </c>
      <c r="Q104" s="7">
        <v>3717570.9280008152</v>
      </c>
      <c r="R104" s="67">
        <f t="shared" si="1"/>
        <v>34055.268204027961</v>
      </c>
      <c r="S104"/>
      <c r="T104"/>
    </row>
    <row r="105" spans="1:20" x14ac:dyDescent="0.25">
      <c r="A105" s="7" t="s">
        <v>106</v>
      </c>
      <c r="B105" s="7">
        <v>19728.649852894021</v>
      </c>
      <c r="C105" s="7">
        <v>7230.0531430903102</v>
      </c>
      <c r="D105" s="7">
        <v>10018.46953239092</v>
      </c>
      <c r="E105" s="7">
        <v>18411.538794155353</v>
      </c>
      <c r="F105" s="7">
        <v>10522.854328832231</v>
      </c>
      <c r="G105" s="7">
        <v>28367.213926068998</v>
      </c>
      <c r="H105" s="7">
        <v>187699.12040344061</v>
      </c>
      <c r="I105" s="7">
        <v>66850.46000724136</v>
      </c>
      <c r="M105" s="7">
        <v>1973368.1651867945</v>
      </c>
      <c r="N105" s="7">
        <v>141557.4059213798</v>
      </c>
      <c r="O105" s="7">
        <v>54735.616315784297</v>
      </c>
      <c r="P105" s="7">
        <v>102618.48567590863</v>
      </c>
      <c r="Q105" s="7">
        <v>2621108.0330879814</v>
      </c>
      <c r="R105" s="67">
        <f t="shared" si="1"/>
        <v>7230.0531430903102</v>
      </c>
      <c r="S105"/>
      <c r="T105"/>
    </row>
    <row r="106" spans="1:20" x14ac:dyDescent="0.25">
      <c r="A106" s="7" t="s">
        <v>107</v>
      </c>
      <c r="B106" s="7">
        <v>3493.289408148185</v>
      </c>
      <c r="C106" s="7">
        <v>48197.099062605463</v>
      </c>
      <c r="D106" s="7">
        <v>212942.72343074941</v>
      </c>
      <c r="E106" s="7">
        <v>38986.779562614975</v>
      </c>
      <c r="F106" s="7">
        <v>116969.07875850386</v>
      </c>
      <c r="H106" s="7">
        <v>73633.369476347551</v>
      </c>
      <c r="I106" s="7">
        <v>650523.26658546214</v>
      </c>
      <c r="J106" s="7">
        <v>8875.7660753989476</v>
      </c>
      <c r="L106" s="7">
        <v>5679.4967662151503</v>
      </c>
      <c r="M106" s="7">
        <v>3351921.2576008695</v>
      </c>
      <c r="N106" s="7">
        <v>192543.99358853296</v>
      </c>
      <c r="O106" s="7">
        <v>12806.491211213321</v>
      </c>
      <c r="P106" s="7">
        <v>280057.25937146059</v>
      </c>
      <c r="Q106" s="7">
        <v>4996629.870898122</v>
      </c>
      <c r="R106" s="67">
        <f t="shared" si="1"/>
        <v>48197.099062605463</v>
      </c>
      <c r="S106"/>
      <c r="T106"/>
    </row>
    <row r="107" spans="1:20" x14ac:dyDescent="0.25">
      <c r="A107" s="7" t="s">
        <v>243</v>
      </c>
      <c r="B107" s="7">
        <v>1720.0995899243701</v>
      </c>
      <c r="C107" s="7">
        <v>46212.028380504998</v>
      </c>
      <c r="D107" s="7">
        <v>98797.141457659207</v>
      </c>
      <c r="E107" s="7">
        <v>13020.318338235911</v>
      </c>
      <c r="F107" s="7">
        <v>18871.47702526291</v>
      </c>
      <c r="G107" s="7">
        <v>23656.051626650897</v>
      </c>
      <c r="H107" s="7">
        <v>33701.841837681561</v>
      </c>
      <c r="I107" s="7">
        <v>218516.52751148137</v>
      </c>
      <c r="J107" s="7">
        <v>9207.689240979038</v>
      </c>
      <c r="K107" s="7">
        <v>1376.8952281847301</v>
      </c>
      <c r="M107" s="7">
        <v>2318123.5662965351</v>
      </c>
      <c r="N107" s="7">
        <v>19933.192909805817</v>
      </c>
      <c r="O107" s="7">
        <v>20869.713750755891</v>
      </c>
      <c r="P107" s="7">
        <v>114090.49079875227</v>
      </c>
      <c r="Q107" s="7">
        <v>2938097.0339924144</v>
      </c>
      <c r="R107" s="67">
        <f t="shared" si="1"/>
        <v>47588.923608689729</v>
      </c>
      <c r="S107"/>
      <c r="T107"/>
    </row>
    <row r="108" spans="1:20" x14ac:dyDescent="0.25">
      <c r="A108" s="7" t="s">
        <v>108</v>
      </c>
      <c r="B108" s="7">
        <v>2242.20818573014</v>
      </c>
      <c r="C108" s="7">
        <v>16869.032060483001</v>
      </c>
      <c r="D108" s="7">
        <v>18822.138885829401</v>
      </c>
      <c r="E108" s="7">
        <v>40697.928152981593</v>
      </c>
      <c r="G108" s="7">
        <v>4978.8112814912001</v>
      </c>
      <c r="H108" s="7">
        <v>60868.817010963052</v>
      </c>
      <c r="I108" s="7">
        <v>262953.22231423686</v>
      </c>
      <c r="J108" s="7">
        <v>12577.77497302854</v>
      </c>
      <c r="M108" s="7">
        <v>3148479.4288362181</v>
      </c>
      <c r="N108" s="7">
        <v>49606.445032829448</v>
      </c>
      <c r="O108" s="7">
        <v>58328.892185746197</v>
      </c>
      <c r="P108" s="7">
        <v>316633.47204597993</v>
      </c>
      <c r="Q108" s="7">
        <v>3993058.1709655174</v>
      </c>
      <c r="R108" s="67">
        <f t="shared" si="1"/>
        <v>16869.032060483001</v>
      </c>
      <c r="S108"/>
      <c r="T108"/>
    </row>
    <row r="109" spans="1:20" x14ac:dyDescent="0.25">
      <c r="A109" s="7" t="s">
        <v>109</v>
      </c>
      <c r="B109" s="7">
        <v>9281.2867657295556</v>
      </c>
      <c r="C109" s="7">
        <v>20879.375408500102</v>
      </c>
      <c r="D109" s="7">
        <v>96920.970901090972</v>
      </c>
      <c r="E109" s="7">
        <v>173625.06971549272</v>
      </c>
      <c r="F109" s="7">
        <v>446778.21983574604</v>
      </c>
      <c r="G109" s="7">
        <v>61003.998171182262</v>
      </c>
      <c r="H109" s="7">
        <v>111267.06540915766</v>
      </c>
      <c r="I109" s="7">
        <v>540630.91024992627</v>
      </c>
      <c r="J109" s="7">
        <v>1730.38598959055</v>
      </c>
      <c r="K109" s="7">
        <v>5591.515245311939</v>
      </c>
      <c r="L109" s="7">
        <v>992.23859777057896</v>
      </c>
      <c r="M109" s="7">
        <v>4358668.7002788633</v>
      </c>
      <c r="N109" s="7">
        <v>115570.60152632314</v>
      </c>
      <c r="O109" s="7">
        <v>369598.88939813571</v>
      </c>
      <c r="P109" s="7">
        <v>166413.25176895389</v>
      </c>
      <c r="Q109" s="7">
        <v>6478952.4792617746</v>
      </c>
      <c r="R109" s="67">
        <f t="shared" si="1"/>
        <v>26470.890653812043</v>
      </c>
      <c r="S109"/>
      <c r="T109"/>
    </row>
    <row r="110" spans="1:20" x14ac:dyDescent="0.25">
      <c r="A110" s="7" t="s">
        <v>110</v>
      </c>
      <c r="B110" s="7">
        <v>6699.4105111694134</v>
      </c>
      <c r="C110" s="7">
        <v>14384.660877937778</v>
      </c>
      <c r="D110" s="7">
        <v>306497.25524867669</v>
      </c>
      <c r="E110" s="7">
        <v>42296.07710621845</v>
      </c>
      <c r="F110" s="7">
        <v>113157.03857347411</v>
      </c>
      <c r="G110" s="7">
        <v>67599.178153299144</v>
      </c>
      <c r="H110" s="7">
        <v>20571.231139398762</v>
      </c>
      <c r="I110" s="7">
        <v>287975.71955525747</v>
      </c>
      <c r="J110" s="7">
        <v>22275.806142124969</v>
      </c>
      <c r="K110" s="7">
        <v>6163.2075778460003</v>
      </c>
      <c r="L110" s="7">
        <v>283.95713205350199</v>
      </c>
      <c r="M110" s="7">
        <v>2127899.5036399341</v>
      </c>
      <c r="N110" s="7">
        <v>178284.02321783328</v>
      </c>
      <c r="O110" s="7">
        <v>35059.478531576198</v>
      </c>
      <c r="P110" s="7">
        <v>291285.44290186814</v>
      </c>
      <c r="Q110" s="7">
        <v>3520431.9903086675</v>
      </c>
      <c r="R110" s="67">
        <f t="shared" si="1"/>
        <v>20547.868455783777</v>
      </c>
      <c r="S110"/>
      <c r="T110"/>
    </row>
    <row r="111" spans="1:20" x14ac:dyDescent="0.25">
      <c r="A111" s="7" t="s">
        <v>111</v>
      </c>
      <c r="B111" s="7">
        <v>216677.34113577922</v>
      </c>
      <c r="C111" s="7">
        <v>2279570.4319056999</v>
      </c>
      <c r="D111" s="7">
        <v>3760736.4720840775</v>
      </c>
      <c r="E111" s="7">
        <v>321963.9973885644</v>
      </c>
      <c r="F111" s="7">
        <v>100206.61338916632</v>
      </c>
      <c r="G111" s="7">
        <v>527081.5394153815</v>
      </c>
      <c r="H111" s="7">
        <v>210664.82041826422</v>
      </c>
      <c r="I111" s="7">
        <v>3644402.2287618401</v>
      </c>
      <c r="J111" s="7">
        <v>108328.13214475018</v>
      </c>
      <c r="K111" s="7">
        <v>59107.845916272927</v>
      </c>
      <c r="L111" s="7">
        <v>18214.058852965252</v>
      </c>
      <c r="M111" s="7">
        <v>8168205.1650904138</v>
      </c>
      <c r="N111" s="7">
        <v>950040.55729694723</v>
      </c>
      <c r="O111" s="7">
        <v>457416.82245002547</v>
      </c>
      <c r="P111" s="7">
        <v>4577398.6612088084</v>
      </c>
      <c r="Q111" s="7">
        <v>25400014.687458955</v>
      </c>
      <c r="R111" s="67">
        <f t="shared" si="1"/>
        <v>2338678.277821973</v>
      </c>
      <c r="S111"/>
      <c r="T111"/>
    </row>
    <row r="112" spans="1:20" x14ac:dyDescent="0.25">
      <c r="A112" s="7" t="s">
        <v>112</v>
      </c>
      <c r="B112" s="7">
        <v>2935.5283664806302</v>
      </c>
      <c r="C112" s="7">
        <v>15624.707491598099</v>
      </c>
      <c r="D112" s="7">
        <v>443300.18852077163</v>
      </c>
      <c r="E112" s="7">
        <v>44087.392324180029</v>
      </c>
      <c r="F112" s="7">
        <v>17237.77944917421</v>
      </c>
      <c r="G112" s="7">
        <v>67402.60160940171</v>
      </c>
      <c r="H112" s="7">
        <v>20118.434835375214</v>
      </c>
      <c r="I112" s="7">
        <v>712477.89351497893</v>
      </c>
      <c r="J112" s="7">
        <v>37760.158537245552</v>
      </c>
      <c r="K112" s="7">
        <v>3113.20199209569</v>
      </c>
      <c r="L112" s="7">
        <v>1274.9890699666671</v>
      </c>
      <c r="M112" s="7">
        <v>2332466.9317912115</v>
      </c>
      <c r="N112" s="7">
        <v>190635.39890117911</v>
      </c>
      <c r="O112" s="7">
        <v>20234.66402190923</v>
      </c>
      <c r="P112" s="7">
        <v>272268.29425567272</v>
      </c>
      <c r="Q112" s="7">
        <v>4180938.1646812409</v>
      </c>
      <c r="R112" s="67">
        <f t="shared" si="1"/>
        <v>18737.909483693787</v>
      </c>
      <c r="S112"/>
      <c r="T112"/>
    </row>
    <row r="113" spans="1:20" x14ac:dyDescent="0.25">
      <c r="A113" s="7" t="s">
        <v>113</v>
      </c>
      <c r="B113" s="7">
        <v>54081.104235540057</v>
      </c>
      <c r="C113" s="7">
        <v>120917.70590326637</v>
      </c>
      <c r="D113" s="7">
        <v>1453870.1905273639</v>
      </c>
      <c r="E113" s="7">
        <v>82355.212203623203</v>
      </c>
      <c r="F113" s="7">
        <v>70541.188120934356</v>
      </c>
      <c r="G113" s="7">
        <v>44658.360387837936</v>
      </c>
      <c r="H113" s="7">
        <v>9492.9932221441104</v>
      </c>
      <c r="I113" s="7">
        <v>721266.45823630132</v>
      </c>
      <c r="J113" s="7">
        <v>8467.3751117622614</v>
      </c>
      <c r="K113" s="7">
        <v>23459.647885044498</v>
      </c>
      <c r="L113" s="7">
        <v>10126.872818937169</v>
      </c>
      <c r="M113" s="7">
        <v>3938854.5465099784</v>
      </c>
      <c r="N113" s="7">
        <v>241831.4158194233</v>
      </c>
      <c r="O113" s="7">
        <v>23345.47131520278</v>
      </c>
      <c r="P113" s="7">
        <v>459227.56550244376</v>
      </c>
      <c r="Q113" s="7">
        <v>7262496.1077998038</v>
      </c>
      <c r="R113" s="67">
        <f t="shared" si="1"/>
        <v>144377.35378831087</v>
      </c>
      <c r="S113"/>
      <c r="T113"/>
    </row>
    <row r="114" spans="1:20" x14ac:dyDescent="0.25">
      <c r="A114" s="7" t="s">
        <v>114</v>
      </c>
      <c r="B114" s="7">
        <v>6510.3241792221397</v>
      </c>
      <c r="C114" s="7">
        <v>37113.1900884313</v>
      </c>
      <c r="D114" s="7">
        <v>399733.844866734</v>
      </c>
      <c r="E114" s="7">
        <v>16651.999488456295</v>
      </c>
      <c r="F114" s="7">
        <v>34484.841060736973</v>
      </c>
      <c r="G114" s="7">
        <v>13041.046632401789</v>
      </c>
      <c r="H114" s="7">
        <v>92537.159783875381</v>
      </c>
      <c r="I114" s="7">
        <v>258800.01723060096</v>
      </c>
      <c r="J114" s="7">
        <v>4614.5437726014989</v>
      </c>
      <c r="L114" s="7">
        <v>136.32405550245701</v>
      </c>
      <c r="M114" s="7">
        <v>1307112.0976616545</v>
      </c>
      <c r="N114" s="7">
        <v>31166.389154441458</v>
      </c>
      <c r="O114" s="7">
        <v>51871.971490715383</v>
      </c>
      <c r="P114" s="7">
        <v>149776.55305462904</v>
      </c>
      <c r="Q114" s="7">
        <v>2403550.3025200027</v>
      </c>
      <c r="R114" s="67">
        <f t="shared" si="1"/>
        <v>37113.1900884313</v>
      </c>
      <c r="S114"/>
      <c r="T114"/>
    </row>
    <row r="115" spans="1:20" x14ac:dyDescent="0.25">
      <c r="A115" s="7" t="s">
        <v>115</v>
      </c>
      <c r="B115" s="7">
        <v>256765.21535452781</v>
      </c>
      <c r="C115" s="7">
        <v>591807.07483328355</v>
      </c>
      <c r="D115" s="7">
        <v>3641406.6121370369</v>
      </c>
      <c r="E115" s="7">
        <v>273513.62724894402</v>
      </c>
      <c r="F115" s="7">
        <v>397351.24653340509</v>
      </c>
      <c r="G115" s="7">
        <v>1049454.06604578</v>
      </c>
      <c r="H115" s="7">
        <v>521025.3975123876</v>
      </c>
      <c r="I115" s="7">
        <v>6639921.9982307618</v>
      </c>
      <c r="J115" s="7">
        <v>169949.20863908186</v>
      </c>
      <c r="K115" s="7">
        <v>17344.376068152211</v>
      </c>
      <c r="L115" s="7">
        <v>55836.601525363127</v>
      </c>
      <c r="M115" s="7">
        <v>10406630.749537958</v>
      </c>
      <c r="N115" s="7">
        <v>714165.57627939526</v>
      </c>
      <c r="O115" s="7">
        <v>397664.028132151</v>
      </c>
      <c r="P115" s="7">
        <v>3134875.6425528452</v>
      </c>
      <c r="Q115" s="7">
        <v>28267711.42063107</v>
      </c>
      <c r="R115" s="67">
        <f t="shared" si="1"/>
        <v>609151.4509014358</v>
      </c>
      <c r="S115"/>
      <c r="T115"/>
    </row>
    <row r="116" spans="1:20" x14ac:dyDescent="0.25">
      <c r="A116" s="7" t="s">
        <v>116</v>
      </c>
      <c r="B116" s="7">
        <v>280600.80374148814</v>
      </c>
      <c r="C116" s="7">
        <v>1622594.467675057</v>
      </c>
      <c r="D116" s="7">
        <v>6622914.1363922516</v>
      </c>
      <c r="E116" s="7">
        <v>498638.81851629296</v>
      </c>
      <c r="F116" s="7">
        <v>222761.88552624758</v>
      </c>
      <c r="G116" s="7">
        <v>1822114.5416746764</v>
      </c>
      <c r="H116" s="7">
        <v>226786.46811214133</v>
      </c>
      <c r="I116" s="7">
        <v>7006422.8226694195</v>
      </c>
      <c r="J116" s="7">
        <v>288514.96386993176</v>
      </c>
      <c r="K116" s="7">
        <v>83967.948669940524</v>
      </c>
      <c r="L116" s="7">
        <v>138084.15540476813</v>
      </c>
      <c r="M116" s="7">
        <v>17876231.282418091</v>
      </c>
      <c r="N116" s="7">
        <v>2071509.8005559715</v>
      </c>
      <c r="O116" s="7">
        <v>633513.50574596482</v>
      </c>
      <c r="P116" s="7">
        <v>6489612.6042532222</v>
      </c>
      <c r="Q116" s="7">
        <v>45884268.205225475</v>
      </c>
      <c r="R116" s="67">
        <f t="shared" si="1"/>
        <v>1706562.4163449975</v>
      </c>
      <c r="S116"/>
      <c r="T116"/>
    </row>
    <row r="117" spans="1:20" x14ac:dyDescent="0.25">
      <c r="A117" s="7" t="s">
        <v>117</v>
      </c>
      <c r="B117" s="7">
        <v>3459.3152102762101</v>
      </c>
      <c r="D117" s="7">
        <v>39896.06376035593</v>
      </c>
      <c r="E117" s="7">
        <v>23958.531151566243</v>
      </c>
      <c r="F117" s="7">
        <v>9557.8782611043207</v>
      </c>
      <c r="H117" s="7">
        <v>1484.6834070039449</v>
      </c>
      <c r="I117" s="7">
        <v>34420.727012268282</v>
      </c>
      <c r="J117" s="7">
        <v>182.63694953270942</v>
      </c>
      <c r="M117" s="7">
        <v>990357.19057636289</v>
      </c>
      <c r="N117" s="7">
        <v>14490.02498887945</v>
      </c>
      <c r="O117" s="7">
        <v>21026.671844308461</v>
      </c>
      <c r="P117" s="7">
        <v>89460.790859688757</v>
      </c>
      <c r="Q117" s="7">
        <v>1228294.5140213473</v>
      </c>
      <c r="R117" s="67">
        <f t="shared" si="1"/>
        <v>0</v>
      </c>
      <c r="S117"/>
      <c r="T117"/>
    </row>
    <row r="118" spans="1:20" x14ac:dyDescent="0.25">
      <c r="A118" s="7" t="s">
        <v>118</v>
      </c>
      <c r="B118" s="7">
        <v>1221.97929975892</v>
      </c>
      <c r="C118" s="7">
        <v>18605.101310033599</v>
      </c>
      <c r="D118" s="7">
        <v>48498.025227234248</v>
      </c>
      <c r="E118" s="7">
        <v>12477.395716653258</v>
      </c>
      <c r="F118" s="7">
        <v>5711.7657470172799</v>
      </c>
      <c r="G118" s="7">
        <v>3763.9627582606199</v>
      </c>
      <c r="H118" s="7">
        <v>9179.4217091253267</v>
      </c>
      <c r="I118" s="7">
        <v>212459.58190067194</v>
      </c>
      <c r="J118" s="7">
        <v>1119.39032169441</v>
      </c>
      <c r="M118" s="7">
        <v>1920184.064362336</v>
      </c>
      <c r="N118" s="7">
        <v>83194.723956956877</v>
      </c>
      <c r="O118" s="7">
        <v>58866.431095029162</v>
      </c>
      <c r="P118" s="7">
        <v>81938.922497993437</v>
      </c>
      <c r="Q118" s="7">
        <v>2457220.7659027651</v>
      </c>
      <c r="R118" s="67">
        <f t="shared" si="1"/>
        <v>18605.101310033599</v>
      </c>
      <c r="S118"/>
      <c r="T118"/>
    </row>
    <row r="119" spans="1:20" x14ac:dyDescent="0.25">
      <c r="A119" s="7" t="s">
        <v>266</v>
      </c>
      <c r="B119" s="7">
        <v>35023.461453493241</v>
      </c>
      <c r="C119" s="7">
        <v>253358.11465390606</v>
      </c>
      <c r="D119" s="7">
        <v>531779.71134948591</v>
      </c>
      <c r="E119" s="7">
        <v>179236.87919022702</v>
      </c>
      <c r="F119" s="7">
        <v>71683.141538073207</v>
      </c>
      <c r="G119" s="7">
        <v>276110.77678514895</v>
      </c>
      <c r="H119" s="7">
        <v>111280.12665621947</v>
      </c>
      <c r="I119" s="7">
        <v>1010369.461200434</v>
      </c>
      <c r="J119" s="7">
        <v>24007.945275308812</v>
      </c>
      <c r="L119" s="7">
        <v>1137.86581487598</v>
      </c>
      <c r="M119" s="7">
        <v>5799899.199468445</v>
      </c>
      <c r="N119" s="7">
        <v>218268.39186092629</v>
      </c>
      <c r="O119" s="7">
        <v>154505.44029867213</v>
      </c>
      <c r="P119" s="7">
        <v>884386.00231238443</v>
      </c>
      <c r="Q119" s="7">
        <v>9551046.5178576019</v>
      </c>
      <c r="R119" s="67">
        <f t="shared" si="1"/>
        <v>253358.11465390606</v>
      </c>
      <c r="S119"/>
      <c r="T119"/>
    </row>
    <row r="120" spans="1:20" x14ac:dyDescent="0.25">
      <c r="A120" s="7" t="s">
        <v>120</v>
      </c>
      <c r="B120" s="7">
        <v>305.74654717346999</v>
      </c>
      <c r="C120" s="7">
        <v>5730.82959997748</v>
      </c>
      <c r="D120" s="7">
        <v>67193.111077400434</v>
      </c>
      <c r="E120" s="7">
        <v>3495.3868577208659</v>
      </c>
      <c r="F120" s="7">
        <v>22250.054894461948</v>
      </c>
      <c r="G120" s="7">
        <v>11518.67610997438</v>
      </c>
      <c r="I120" s="7">
        <v>40284.646266148258</v>
      </c>
      <c r="M120" s="7">
        <v>381758.73554995493</v>
      </c>
      <c r="N120" s="7">
        <v>2851.5119817066302</v>
      </c>
      <c r="O120" s="7">
        <v>6198.6471810460998</v>
      </c>
      <c r="Q120" s="7">
        <v>541587.34606556443</v>
      </c>
      <c r="R120" s="67">
        <f t="shared" si="1"/>
        <v>5730.82959997748</v>
      </c>
      <c r="S120"/>
      <c r="T120"/>
    </row>
    <row r="121" spans="1:20" x14ac:dyDescent="0.25">
      <c r="A121" s="7" t="s">
        <v>121</v>
      </c>
      <c r="B121" s="7">
        <v>62303.482117167499</v>
      </c>
      <c r="C121" s="7">
        <v>44185.292249425729</v>
      </c>
      <c r="D121" s="7">
        <v>335136.47447756823</v>
      </c>
      <c r="E121" s="7">
        <v>68778.392584530287</v>
      </c>
      <c r="F121" s="7">
        <v>67277.95315553651</v>
      </c>
      <c r="G121" s="7">
        <v>140398.8666000822</v>
      </c>
      <c r="H121" s="7">
        <v>35272.077396678542</v>
      </c>
      <c r="I121" s="7">
        <v>546073.64781393902</v>
      </c>
      <c r="K121" s="7">
        <v>4779.5177199130003</v>
      </c>
      <c r="M121" s="7">
        <v>3918310.7818125123</v>
      </c>
      <c r="N121" s="7">
        <v>211133.70804568319</v>
      </c>
      <c r="O121" s="7">
        <v>15243.216674688061</v>
      </c>
      <c r="P121" s="7">
        <v>375176.60099196137</v>
      </c>
      <c r="Q121" s="7">
        <v>5824070.0116396863</v>
      </c>
      <c r="R121" s="67">
        <f t="shared" si="1"/>
        <v>48964.809969338727</v>
      </c>
      <c r="S121"/>
      <c r="T121"/>
    </row>
    <row r="122" spans="1:20" x14ac:dyDescent="0.25">
      <c r="A122" s="7" t="s">
        <v>244</v>
      </c>
      <c r="B122" s="7">
        <v>124062.48345666419</v>
      </c>
      <c r="C122" s="7">
        <v>183472.19789211347</v>
      </c>
      <c r="D122" s="7">
        <v>1550386.1193776987</v>
      </c>
      <c r="E122" s="7">
        <v>379009.0404190605</v>
      </c>
      <c r="F122" s="7">
        <v>1632690.8801916817</v>
      </c>
      <c r="G122" s="7">
        <v>303308.58392498607</v>
      </c>
      <c r="H122" s="7">
        <v>597156.39846144698</v>
      </c>
      <c r="I122" s="7">
        <v>7424356.5500626415</v>
      </c>
      <c r="J122" s="7">
        <v>65815.995512883776</v>
      </c>
      <c r="K122" s="7">
        <v>36816.190069666016</v>
      </c>
      <c r="L122" s="7">
        <v>37851.322094882955</v>
      </c>
      <c r="M122" s="7">
        <v>5083225.1970327785</v>
      </c>
      <c r="N122" s="7">
        <v>615038.51463146717</v>
      </c>
      <c r="O122" s="7">
        <v>338913.31669190549</v>
      </c>
      <c r="P122" s="7">
        <v>1133386.5986886846</v>
      </c>
      <c r="Q122" s="7">
        <v>19505489.388508562</v>
      </c>
      <c r="R122" s="67">
        <f t="shared" si="1"/>
        <v>220288.38796177949</v>
      </c>
      <c r="S122"/>
      <c r="T122"/>
    </row>
    <row r="123" spans="1:20" x14ac:dyDescent="0.25">
      <c r="A123" s="7" t="s">
        <v>122</v>
      </c>
      <c r="C123" s="7">
        <v>71416.019352097588</v>
      </c>
      <c r="D123" s="7">
        <v>772968.44835755264</v>
      </c>
      <c r="E123" s="7">
        <v>56880.585129254199</v>
      </c>
      <c r="F123" s="7">
        <v>73505.774410554091</v>
      </c>
      <c r="G123" s="7">
        <v>86880.9472092223</v>
      </c>
      <c r="H123" s="7">
        <v>60324.503502244414</v>
      </c>
      <c r="I123" s="7">
        <v>2098729.9426853941</v>
      </c>
      <c r="J123" s="7">
        <v>27263.412859259661</v>
      </c>
      <c r="L123" s="7">
        <v>6754.3084132406402</v>
      </c>
      <c r="M123" s="7">
        <v>5172567.3933608634</v>
      </c>
      <c r="N123" s="7">
        <v>208024.87346405882</v>
      </c>
      <c r="O123" s="7">
        <v>69270.961816884199</v>
      </c>
      <c r="P123" s="7">
        <v>320368.96604083531</v>
      </c>
      <c r="Q123" s="7">
        <v>9024956.1366014611</v>
      </c>
      <c r="R123" s="67">
        <f t="shared" si="1"/>
        <v>71416.019352097588</v>
      </c>
      <c r="S123"/>
      <c r="T123"/>
    </row>
    <row r="124" spans="1:20" x14ac:dyDescent="0.25">
      <c r="A124" s="7" t="s">
        <v>123</v>
      </c>
      <c r="B124" s="7">
        <v>22554.613055794714</v>
      </c>
      <c r="C124" s="7">
        <v>12128.653303204028</v>
      </c>
      <c r="D124" s="7">
        <v>75782.187315048577</v>
      </c>
      <c r="E124" s="7">
        <v>88770.660538819197</v>
      </c>
      <c r="F124" s="7">
        <v>156829.94393547261</v>
      </c>
      <c r="G124" s="7">
        <v>31055.682430183886</v>
      </c>
      <c r="H124" s="7">
        <v>66868.900143018065</v>
      </c>
      <c r="I124" s="7">
        <v>360877.28051000676</v>
      </c>
      <c r="J124" s="7">
        <v>106810.5698579028</v>
      </c>
      <c r="K124" s="7">
        <v>35749.0617848443</v>
      </c>
      <c r="M124" s="7">
        <v>2168380.6420675726</v>
      </c>
      <c r="N124" s="7">
        <v>72941.541416670749</v>
      </c>
      <c r="O124" s="7">
        <v>99263.86872009217</v>
      </c>
      <c r="P124" s="7">
        <v>340405.3999165335</v>
      </c>
      <c r="Q124" s="7">
        <v>3638419.004995164</v>
      </c>
      <c r="R124" s="67">
        <f t="shared" si="1"/>
        <v>47877.715088048324</v>
      </c>
      <c r="S124"/>
      <c r="T124"/>
    </row>
    <row r="125" spans="1:20" x14ac:dyDescent="0.25">
      <c r="A125" s="7" t="s">
        <v>124</v>
      </c>
      <c r="B125" s="7">
        <v>2171.066745671314</v>
      </c>
      <c r="C125" s="7">
        <v>13447.945645434131</v>
      </c>
      <c r="D125" s="7">
        <v>63436.180063202526</v>
      </c>
      <c r="E125" s="7">
        <v>36751.684823354481</v>
      </c>
      <c r="F125" s="7">
        <v>31568.000760247229</v>
      </c>
      <c r="G125" s="7">
        <v>124324.76407784024</v>
      </c>
      <c r="H125" s="7">
        <v>5199.9677022176302</v>
      </c>
      <c r="I125" s="7">
        <v>71773.311325479386</v>
      </c>
      <c r="J125" s="7">
        <v>738.62231196257699</v>
      </c>
      <c r="L125" s="7">
        <v>1485.90037863629</v>
      </c>
      <c r="M125" s="7">
        <v>1175947.8067525569</v>
      </c>
      <c r="N125" s="7">
        <v>94708.445372510876</v>
      </c>
      <c r="P125" s="7">
        <v>110858.04534608187</v>
      </c>
      <c r="Q125" s="7">
        <v>1732411.7413051957</v>
      </c>
      <c r="R125" s="67">
        <f t="shared" si="1"/>
        <v>13447.945645434131</v>
      </c>
      <c r="S125"/>
      <c r="T125"/>
    </row>
    <row r="126" spans="1:20" x14ac:dyDescent="0.25">
      <c r="A126" s="7" t="s">
        <v>125</v>
      </c>
      <c r="B126" s="7">
        <v>1105.7640880980889</v>
      </c>
      <c r="C126" s="7">
        <v>13680.223195139979</v>
      </c>
      <c r="D126" s="7">
        <v>192236.51860309026</v>
      </c>
      <c r="E126" s="7">
        <v>23937.913231728449</v>
      </c>
      <c r="F126" s="7">
        <v>6539.7326257814802</v>
      </c>
      <c r="G126" s="7">
        <v>62376.223223921923</v>
      </c>
      <c r="H126" s="7">
        <v>54489.079890798574</v>
      </c>
      <c r="I126" s="7">
        <v>579584.32413761003</v>
      </c>
      <c r="J126" s="7">
        <v>3070.5374404360969</v>
      </c>
      <c r="L126" s="7">
        <v>1234.4212359222699</v>
      </c>
      <c r="M126" s="7">
        <v>1741011.1293052782</v>
      </c>
      <c r="N126" s="7">
        <v>137330.571508286</v>
      </c>
      <c r="O126" s="7">
        <v>22094.390853277251</v>
      </c>
      <c r="P126" s="7">
        <v>243345.20347091966</v>
      </c>
      <c r="Q126" s="7">
        <v>3082036.0328102885</v>
      </c>
      <c r="R126" s="67">
        <f t="shared" si="1"/>
        <v>13680.223195139979</v>
      </c>
      <c r="S126"/>
      <c r="T126"/>
    </row>
    <row r="127" spans="1:20" x14ac:dyDescent="0.25">
      <c r="A127" s="7" t="s">
        <v>126</v>
      </c>
      <c r="B127" s="7">
        <v>137442.92663961556</v>
      </c>
      <c r="C127" s="7">
        <v>17220.849572683001</v>
      </c>
      <c r="D127" s="7">
        <v>170754.17453627216</v>
      </c>
      <c r="E127" s="7">
        <v>23150.780046991498</v>
      </c>
      <c r="F127" s="7">
        <v>18106.103302242016</v>
      </c>
      <c r="G127" s="7">
        <v>14239.928136503313</v>
      </c>
      <c r="H127" s="7">
        <v>38672.748102320591</v>
      </c>
      <c r="I127" s="7">
        <v>432098.53613187134</v>
      </c>
      <c r="J127" s="7">
        <v>2215.3095559984599</v>
      </c>
      <c r="L127" s="7">
        <v>797.52202203361003</v>
      </c>
      <c r="M127" s="7">
        <v>2007035.4986463964</v>
      </c>
      <c r="N127" s="7">
        <v>87165.766954423947</v>
      </c>
      <c r="O127" s="7">
        <v>32565.748075841107</v>
      </c>
      <c r="P127" s="7">
        <v>185974.56803143106</v>
      </c>
      <c r="Q127" s="7">
        <v>3167440.4597546239</v>
      </c>
      <c r="R127" s="67">
        <f t="shared" si="1"/>
        <v>17220.849572683001</v>
      </c>
      <c r="S127"/>
      <c r="T127"/>
    </row>
    <row r="128" spans="1:20" x14ac:dyDescent="0.25">
      <c r="A128" s="7" t="s">
        <v>127</v>
      </c>
      <c r="B128" s="7">
        <v>56529.851626235395</v>
      </c>
      <c r="C128" s="7">
        <v>46240.738119139649</v>
      </c>
      <c r="D128" s="7">
        <v>403200.00481754111</v>
      </c>
      <c r="E128" s="7">
        <v>47685.740056555849</v>
      </c>
      <c r="F128" s="7">
        <v>16729.755701412596</v>
      </c>
      <c r="G128" s="7">
        <v>55841.12307044601</v>
      </c>
      <c r="H128" s="7">
        <v>23089.45572895811</v>
      </c>
      <c r="I128" s="7">
        <v>467908.03129718121</v>
      </c>
      <c r="J128" s="7">
        <v>25562.376805208209</v>
      </c>
      <c r="K128" s="7">
        <v>145.58758057903901</v>
      </c>
      <c r="L128" s="7">
        <v>18283.037508519799</v>
      </c>
      <c r="M128" s="7">
        <v>2695273.8164461912</v>
      </c>
      <c r="N128" s="7">
        <v>79874.590042751166</v>
      </c>
      <c r="O128" s="7">
        <v>216311.44486026667</v>
      </c>
      <c r="P128" s="7">
        <v>453836.57821634767</v>
      </c>
      <c r="Q128" s="7">
        <v>4606512.1318773339</v>
      </c>
      <c r="R128" s="67">
        <f t="shared" si="1"/>
        <v>46386.325699718691</v>
      </c>
      <c r="S128"/>
      <c r="T128"/>
    </row>
    <row r="129" spans="1:20" x14ac:dyDescent="0.25">
      <c r="A129" s="7" t="s">
        <v>128</v>
      </c>
      <c r="B129" s="7">
        <v>324680.02660058398</v>
      </c>
      <c r="C129" s="7">
        <v>368649.57917224069</v>
      </c>
      <c r="D129" s="7">
        <v>3526394.5579446</v>
      </c>
      <c r="E129" s="7">
        <v>347528.42947660293</v>
      </c>
      <c r="F129" s="7">
        <v>378147.05793175171</v>
      </c>
      <c r="G129" s="7">
        <v>557928.00499912119</v>
      </c>
      <c r="H129" s="7">
        <v>287881.15869062877</v>
      </c>
      <c r="I129" s="7">
        <v>7220302.7888796525</v>
      </c>
      <c r="J129" s="7">
        <v>53178.771779492134</v>
      </c>
      <c r="K129" s="7">
        <v>44762.602575009863</v>
      </c>
      <c r="L129" s="7">
        <v>13297.261623563609</v>
      </c>
      <c r="M129" s="7">
        <v>8234501.0238565169</v>
      </c>
      <c r="N129" s="7">
        <v>459402.51423720364</v>
      </c>
      <c r="O129" s="7">
        <v>265389.52181444596</v>
      </c>
      <c r="P129" s="7">
        <v>2679025.5211880407</v>
      </c>
      <c r="Q129" s="7">
        <v>24761068.820769452</v>
      </c>
      <c r="R129" s="67">
        <f t="shared" si="1"/>
        <v>413412.18174725055</v>
      </c>
      <c r="S129"/>
      <c r="T129"/>
    </row>
    <row r="130" spans="1:20" x14ac:dyDescent="0.25">
      <c r="A130" s="7" t="s">
        <v>129</v>
      </c>
      <c r="B130" s="7">
        <v>142965.96467622393</v>
      </c>
      <c r="C130" s="7">
        <v>27300.1335465763</v>
      </c>
      <c r="D130" s="7">
        <v>257193.83075738238</v>
      </c>
      <c r="E130" s="7">
        <v>16951.456307898687</v>
      </c>
      <c r="F130" s="7">
        <v>24165.906931243982</v>
      </c>
      <c r="G130" s="7">
        <v>24033.585137568323</v>
      </c>
      <c r="H130" s="7">
        <v>40256.572565520357</v>
      </c>
      <c r="I130" s="7">
        <v>644198.46193223516</v>
      </c>
      <c r="J130" s="7">
        <v>11721.310780259701</v>
      </c>
      <c r="K130" s="7">
        <v>1040.448097981031</v>
      </c>
      <c r="L130" s="7">
        <v>386.88658711906498</v>
      </c>
      <c r="M130" s="7">
        <v>1948723.8395323509</v>
      </c>
      <c r="N130" s="7">
        <v>107196.31699636309</v>
      </c>
      <c r="O130" s="7">
        <v>43292.302018632327</v>
      </c>
      <c r="P130" s="7">
        <v>234490.00915291658</v>
      </c>
      <c r="Q130" s="7">
        <v>3523917.025020272</v>
      </c>
      <c r="R130" s="67">
        <f t="shared" si="1"/>
        <v>28340.581644557333</v>
      </c>
      <c r="S130"/>
      <c r="T130"/>
    </row>
    <row r="131" spans="1:20" x14ac:dyDescent="0.25">
      <c r="A131" s="7" t="s">
        <v>130</v>
      </c>
      <c r="B131" s="7">
        <v>37509.35845685588</v>
      </c>
      <c r="C131" s="7">
        <v>11566.42095484333</v>
      </c>
      <c r="D131" s="7">
        <v>139763.7021049734</v>
      </c>
      <c r="E131" s="7">
        <v>180492.60244944593</v>
      </c>
      <c r="F131" s="7">
        <v>45751.452656297181</v>
      </c>
      <c r="G131" s="7">
        <v>32103.651935640461</v>
      </c>
      <c r="H131" s="7">
        <v>114221.8213900902</v>
      </c>
      <c r="I131" s="7">
        <v>617579.2315942531</v>
      </c>
      <c r="L131" s="7">
        <v>305.22796899081197</v>
      </c>
      <c r="M131" s="7">
        <v>2661112.4630378792</v>
      </c>
      <c r="N131" s="7">
        <v>32738.00884637803</v>
      </c>
      <c r="P131" s="7">
        <v>36768.44044074398</v>
      </c>
      <c r="Q131" s="7">
        <v>3909912.3818363915</v>
      </c>
      <c r="R131" s="67">
        <f t="shared" si="1"/>
        <v>11566.42095484333</v>
      </c>
      <c r="S131"/>
      <c r="T131"/>
    </row>
    <row r="132" spans="1:20" x14ac:dyDescent="0.25">
      <c r="A132" s="7" t="s">
        <v>131</v>
      </c>
      <c r="B132" s="7">
        <v>79555.591475373119</v>
      </c>
      <c r="C132" s="7">
        <v>109724.58991257696</v>
      </c>
      <c r="D132" s="7">
        <v>1194323.6545277264</v>
      </c>
      <c r="E132" s="7">
        <v>89125.843142124271</v>
      </c>
      <c r="F132" s="7">
        <v>20959.689388553874</v>
      </c>
      <c r="G132" s="7">
        <v>89813.482058024238</v>
      </c>
      <c r="H132" s="7">
        <v>97322.596682900039</v>
      </c>
      <c r="I132" s="7">
        <v>2012407.2481098315</v>
      </c>
      <c r="J132" s="7">
        <v>12437.626058205939</v>
      </c>
      <c r="K132" s="7">
        <v>9812.0298959802803</v>
      </c>
      <c r="M132" s="7">
        <v>4038716.7734657307</v>
      </c>
      <c r="N132" s="7">
        <v>122992.37819003378</v>
      </c>
      <c r="O132" s="7">
        <v>947548.80312120181</v>
      </c>
      <c r="P132" s="7">
        <v>929234.60938740766</v>
      </c>
      <c r="Q132" s="7">
        <v>9753974.9154156707</v>
      </c>
      <c r="R132" s="67">
        <f t="shared" ref="R132:R195" si="2">+K132+C132</f>
        <v>119536.61980855724</v>
      </c>
      <c r="S132"/>
      <c r="T132"/>
    </row>
    <row r="133" spans="1:20" x14ac:dyDescent="0.25">
      <c r="A133" s="7" t="s">
        <v>132</v>
      </c>
      <c r="B133" s="7">
        <v>97812.551265547809</v>
      </c>
      <c r="C133" s="7">
        <v>945818.20410347136</v>
      </c>
      <c r="D133" s="7">
        <v>2925950.4040422202</v>
      </c>
      <c r="E133" s="7">
        <v>345473.77756185847</v>
      </c>
      <c r="F133" s="7">
        <v>182779.10282768757</v>
      </c>
      <c r="G133" s="7">
        <v>688977.38538935687</v>
      </c>
      <c r="H133" s="7">
        <v>160168.18401157457</v>
      </c>
      <c r="I133" s="7">
        <v>4617839.4679239932</v>
      </c>
      <c r="J133" s="7">
        <v>268367.19469688437</v>
      </c>
      <c r="K133" s="7">
        <v>29806.636098189028</v>
      </c>
      <c r="L133" s="7">
        <v>13406.345538696018</v>
      </c>
      <c r="M133" s="7">
        <v>8749489.0552478004</v>
      </c>
      <c r="N133" s="7">
        <v>727292.687824619</v>
      </c>
      <c r="O133" s="7">
        <v>281620.14780435484</v>
      </c>
      <c r="P133" s="7">
        <v>3393248.9265192058</v>
      </c>
      <c r="Q133" s="7">
        <v>23428050.070855461</v>
      </c>
      <c r="R133" s="67">
        <f t="shared" si="2"/>
        <v>975624.84020166041</v>
      </c>
      <c r="S133"/>
      <c r="T133"/>
    </row>
    <row r="134" spans="1:20" x14ac:dyDescent="0.25">
      <c r="A134" s="7" t="s">
        <v>133</v>
      </c>
      <c r="B134" s="7">
        <v>826.18749813994907</v>
      </c>
      <c r="C134" s="7">
        <v>56243.619160688177</v>
      </c>
      <c r="D134" s="7">
        <v>214425.99143469607</v>
      </c>
      <c r="E134" s="7">
        <v>102085.85167753082</v>
      </c>
      <c r="F134" s="7">
        <v>13502.32478386597</v>
      </c>
      <c r="G134" s="7">
        <v>24375.393323951059</v>
      </c>
      <c r="H134" s="7">
        <v>25501.433770304458</v>
      </c>
      <c r="I134" s="7">
        <v>150018.80465225317</v>
      </c>
      <c r="J134" s="7">
        <v>9680.2585831116958</v>
      </c>
      <c r="M134" s="7">
        <v>3850796.2407604586</v>
      </c>
      <c r="N134" s="7">
        <v>109732.00711113345</v>
      </c>
      <c r="O134" s="7">
        <v>50818.166150437159</v>
      </c>
      <c r="P134" s="7">
        <v>125422.89237987107</v>
      </c>
      <c r="Q134" s="7">
        <v>4733429.1712864405</v>
      </c>
      <c r="R134" s="67">
        <f t="shared" si="2"/>
        <v>56243.619160688177</v>
      </c>
      <c r="S134"/>
      <c r="T134"/>
    </row>
    <row r="135" spans="1:20" x14ac:dyDescent="0.25">
      <c r="A135" s="7" t="s">
        <v>245</v>
      </c>
      <c r="B135" s="7">
        <v>4313.5048219715172</v>
      </c>
      <c r="C135" s="7">
        <v>68688.349592592131</v>
      </c>
      <c r="D135" s="7">
        <v>255802.29556827719</v>
      </c>
      <c r="E135" s="7">
        <v>34721.552596496651</v>
      </c>
      <c r="F135" s="7">
        <v>10683.22824310909</v>
      </c>
      <c r="G135" s="7">
        <v>69326.574438712356</v>
      </c>
      <c r="H135" s="7">
        <v>98663.801123644109</v>
      </c>
      <c r="I135" s="7">
        <v>558695.17018169304</v>
      </c>
      <c r="J135" s="7">
        <v>2203.8417269573638</v>
      </c>
      <c r="M135" s="7">
        <v>3885500.7467749077</v>
      </c>
      <c r="N135" s="7">
        <v>189495.26923701071</v>
      </c>
      <c r="O135" s="7">
        <v>69766.228689378506</v>
      </c>
      <c r="P135" s="7">
        <v>304228.5567447776</v>
      </c>
      <c r="Q135" s="7">
        <v>5552089.1197395278</v>
      </c>
      <c r="R135" s="67">
        <f t="shared" si="2"/>
        <v>68688.349592592131</v>
      </c>
      <c r="S135"/>
      <c r="T135"/>
    </row>
    <row r="136" spans="1:20" x14ac:dyDescent="0.25">
      <c r="A136" s="7" t="s">
        <v>134</v>
      </c>
      <c r="B136" s="7">
        <v>702.59710522993601</v>
      </c>
      <c r="C136" s="7">
        <v>105775.43560174193</v>
      </c>
      <c r="D136" s="7">
        <v>245452.66930884603</v>
      </c>
      <c r="E136" s="7">
        <v>58672.165181717144</v>
      </c>
      <c r="F136" s="7">
        <v>17095.871346481665</v>
      </c>
      <c r="G136" s="7">
        <v>75293.466975305404</v>
      </c>
      <c r="H136" s="7">
        <v>56386.773242200223</v>
      </c>
      <c r="I136" s="7">
        <v>640675.31998911768</v>
      </c>
      <c r="J136" s="7">
        <v>4036.7666445928098</v>
      </c>
      <c r="L136" s="7">
        <v>2139.6289635650901</v>
      </c>
      <c r="M136" s="7">
        <v>1865810.071680495</v>
      </c>
      <c r="N136" s="7">
        <v>78337.0034561473</v>
      </c>
      <c r="O136" s="7">
        <v>47081.589233472492</v>
      </c>
      <c r="P136" s="7">
        <v>232302.01510327749</v>
      </c>
      <c r="Q136" s="7">
        <v>3429761.3738321899</v>
      </c>
      <c r="R136" s="67">
        <f t="shared" si="2"/>
        <v>105775.43560174193</v>
      </c>
      <c r="S136"/>
      <c r="T136"/>
    </row>
    <row r="137" spans="1:20" x14ac:dyDescent="0.25">
      <c r="A137" s="7" t="s">
        <v>135</v>
      </c>
      <c r="B137" s="7">
        <v>90587.815371689736</v>
      </c>
      <c r="C137" s="7">
        <v>35125.166988249453</v>
      </c>
      <c r="D137" s="7">
        <v>352154.12183920934</v>
      </c>
      <c r="E137" s="7">
        <v>97391.981303409892</v>
      </c>
      <c r="F137" s="7">
        <v>80668.572123372272</v>
      </c>
      <c r="G137" s="7">
        <v>4252.9974006464909</v>
      </c>
      <c r="I137" s="7">
        <v>517228.07795482769</v>
      </c>
      <c r="J137" s="7">
        <v>9042.65643581328</v>
      </c>
      <c r="K137" s="7">
        <v>3363.3031804622801</v>
      </c>
      <c r="M137" s="7">
        <v>2860155.2635978507</v>
      </c>
      <c r="N137" s="7">
        <v>156750.67237787519</v>
      </c>
      <c r="O137" s="7">
        <v>210443.58136116044</v>
      </c>
      <c r="P137" s="7">
        <v>163470.25068896305</v>
      </c>
      <c r="Q137" s="7">
        <v>4580634.4606235297</v>
      </c>
      <c r="R137" s="67">
        <f t="shared" si="2"/>
        <v>38488.470168711734</v>
      </c>
      <c r="S137"/>
      <c r="T137"/>
    </row>
    <row r="138" spans="1:20" x14ac:dyDescent="0.25">
      <c r="A138" s="7" t="s">
        <v>136</v>
      </c>
      <c r="B138" s="7">
        <v>105281.58200975669</v>
      </c>
      <c r="C138" s="7">
        <v>165385.86526088192</v>
      </c>
      <c r="D138" s="7">
        <v>680983.25222440041</v>
      </c>
      <c r="E138" s="7">
        <v>94753.788740244461</v>
      </c>
      <c r="F138" s="7">
        <v>65828.987308664393</v>
      </c>
      <c r="G138" s="7">
        <v>174622.83271997268</v>
      </c>
      <c r="H138" s="7">
        <v>80823.59954919279</v>
      </c>
      <c r="I138" s="7">
        <v>1234912.088657768</v>
      </c>
      <c r="J138" s="7">
        <v>73612.034038027821</v>
      </c>
      <c r="K138" s="7">
        <v>3832.7219904547401</v>
      </c>
      <c r="L138" s="7">
        <v>6782.5751581519598</v>
      </c>
      <c r="M138" s="7">
        <v>3993954.1110663651</v>
      </c>
      <c r="N138" s="7">
        <v>149849.73268216211</v>
      </c>
      <c r="O138" s="7">
        <v>76537.120445212655</v>
      </c>
      <c r="P138" s="7">
        <v>675737.49090561608</v>
      </c>
      <c r="Q138" s="7">
        <v>7582897.7827568715</v>
      </c>
      <c r="R138" s="67">
        <f t="shared" si="2"/>
        <v>169218.58725133666</v>
      </c>
      <c r="S138"/>
      <c r="T138"/>
    </row>
    <row r="139" spans="1:20" x14ac:dyDescent="0.25">
      <c r="A139" s="7" t="s">
        <v>137</v>
      </c>
      <c r="B139" s="7">
        <v>111727.62514356442</v>
      </c>
      <c r="C139" s="7">
        <v>700638.62737770891</v>
      </c>
      <c r="D139" s="7">
        <v>2057479.8181212659</v>
      </c>
      <c r="E139" s="7">
        <v>408072.28649327089</v>
      </c>
      <c r="F139" s="7">
        <v>344702.70702651283</v>
      </c>
      <c r="G139" s="7">
        <v>579120.39960823767</v>
      </c>
      <c r="H139" s="7">
        <v>219759.45202299635</v>
      </c>
      <c r="I139" s="7">
        <v>5567304.1769608147</v>
      </c>
      <c r="J139" s="7">
        <v>140825.74976665166</v>
      </c>
      <c r="K139" s="7">
        <v>16308.693885146491</v>
      </c>
      <c r="L139" s="7">
        <v>7190.7511340347728</v>
      </c>
      <c r="M139" s="7">
        <v>11245009.219142128</v>
      </c>
      <c r="N139" s="7">
        <v>1110248.3105675357</v>
      </c>
      <c r="O139" s="7">
        <v>270850.64538860688</v>
      </c>
      <c r="P139" s="7">
        <v>1885078.2514738822</v>
      </c>
      <c r="Q139" s="7">
        <v>24664316.714112353</v>
      </c>
      <c r="R139" s="67">
        <f t="shared" si="2"/>
        <v>716947.32126285543</v>
      </c>
      <c r="S139"/>
      <c r="T139"/>
    </row>
    <row r="140" spans="1:20" x14ac:dyDescent="0.25">
      <c r="A140" s="7" t="s">
        <v>138</v>
      </c>
      <c r="B140" s="7">
        <v>22919.270519721598</v>
      </c>
      <c r="C140" s="7">
        <v>482001.5839067226</v>
      </c>
      <c r="D140" s="7">
        <v>3202665.3775115665</v>
      </c>
      <c r="E140" s="7">
        <v>209796.32670645023</v>
      </c>
      <c r="F140" s="7">
        <v>84810.692961972411</v>
      </c>
      <c r="G140" s="7">
        <v>373294.77464014315</v>
      </c>
      <c r="H140" s="7">
        <v>55119.31364840312</v>
      </c>
      <c r="I140" s="7">
        <v>4517563.5528065795</v>
      </c>
      <c r="J140" s="7">
        <v>104548.46489641459</v>
      </c>
      <c r="L140" s="7">
        <v>19347.922968831201</v>
      </c>
      <c r="M140" s="7">
        <v>4837901.632047927</v>
      </c>
      <c r="N140" s="7">
        <v>743738.52661797812</v>
      </c>
      <c r="O140" s="7">
        <v>454164.3433912425</v>
      </c>
      <c r="P140" s="7">
        <v>883662.39671215136</v>
      </c>
      <c r="Q140" s="7">
        <v>15991534.179336105</v>
      </c>
      <c r="R140" s="67">
        <f t="shared" si="2"/>
        <v>482001.5839067226</v>
      </c>
      <c r="S140"/>
      <c r="T140"/>
    </row>
    <row r="141" spans="1:20" x14ac:dyDescent="0.25">
      <c r="A141" s="7" t="s">
        <v>139</v>
      </c>
      <c r="C141" s="7">
        <v>10338.3945062804</v>
      </c>
      <c r="D141" s="7">
        <v>18004.270015551541</v>
      </c>
      <c r="E141" s="7">
        <v>18596.360619232248</v>
      </c>
      <c r="F141" s="7">
        <v>1524.0676194292801</v>
      </c>
      <c r="G141" s="7">
        <v>11860.496612020697</v>
      </c>
      <c r="H141" s="7">
        <v>111800.07440162791</v>
      </c>
      <c r="I141" s="7">
        <v>26634.562012477196</v>
      </c>
      <c r="M141" s="7">
        <v>684523.7059973235</v>
      </c>
      <c r="P141" s="7">
        <v>20184.933071191426</v>
      </c>
      <c r="Q141" s="7">
        <v>903466.86485513416</v>
      </c>
      <c r="R141" s="67">
        <f t="shared" si="2"/>
        <v>10338.3945062804</v>
      </c>
      <c r="S141"/>
      <c r="T141"/>
    </row>
    <row r="142" spans="1:20" x14ac:dyDescent="0.25">
      <c r="A142" s="7" t="s">
        <v>140</v>
      </c>
      <c r="D142" s="7">
        <v>22256.269741923159</v>
      </c>
      <c r="E142" s="7">
        <v>28184.421040180325</v>
      </c>
      <c r="F142" s="7">
        <v>5834.0291931552274</v>
      </c>
      <c r="H142" s="7">
        <v>22522.159560724263</v>
      </c>
      <c r="I142" s="7">
        <v>79265.76721891026</v>
      </c>
      <c r="J142" s="7">
        <v>5240.1437438051144</v>
      </c>
      <c r="L142" s="7">
        <v>319.20884055840901</v>
      </c>
      <c r="M142" s="7">
        <v>1327836.7359212902</v>
      </c>
      <c r="N142" s="7">
        <v>69734.564333129703</v>
      </c>
      <c r="P142" s="7">
        <v>40145.16940239528</v>
      </c>
      <c r="Q142" s="7">
        <v>1601338.4689960722</v>
      </c>
      <c r="R142" s="67">
        <f t="shared" si="2"/>
        <v>0</v>
      </c>
      <c r="S142"/>
      <c r="T142"/>
    </row>
    <row r="143" spans="1:20" x14ac:dyDescent="0.25">
      <c r="A143" s="7" t="s">
        <v>246</v>
      </c>
      <c r="B143" s="7">
        <v>5689.9868471795389</v>
      </c>
      <c r="C143" s="7">
        <v>48200.863562949737</v>
      </c>
      <c r="D143" s="7">
        <v>199960.62844254484</v>
      </c>
      <c r="E143" s="7">
        <v>13878.117840784977</v>
      </c>
      <c r="F143" s="7">
        <v>32292.92886231701</v>
      </c>
      <c r="G143" s="7">
        <v>56055.890142376353</v>
      </c>
      <c r="H143" s="7">
        <v>38502.913085955719</v>
      </c>
      <c r="I143" s="7">
        <v>470258.07882579853</v>
      </c>
      <c r="J143" s="7">
        <v>3900.2058453005111</v>
      </c>
      <c r="L143" s="7">
        <v>635.68344097149532</v>
      </c>
      <c r="M143" s="7">
        <v>2042605.449513024</v>
      </c>
      <c r="N143" s="7">
        <v>51879.577233742726</v>
      </c>
      <c r="O143" s="7">
        <v>72053.413429910928</v>
      </c>
      <c r="P143" s="7">
        <v>95886.119200934481</v>
      </c>
      <c r="Q143" s="7">
        <v>3131799.8562737913</v>
      </c>
      <c r="R143" s="67">
        <f t="shared" si="2"/>
        <v>48200.863562949737</v>
      </c>
      <c r="S143"/>
      <c r="T143"/>
    </row>
    <row r="144" spans="1:20" x14ac:dyDescent="0.25">
      <c r="A144" s="7" t="s">
        <v>141</v>
      </c>
      <c r="B144" s="7">
        <v>103430.67527115301</v>
      </c>
      <c r="C144" s="7">
        <v>231766.23051059901</v>
      </c>
      <c r="D144" s="7">
        <v>1171809.3543250791</v>
      </c>
      <c r="E144" s="7">
        <v>167286.45640835457</v>
      </c>
      <c r="F144" s="7">
        <v>45760.128277464326</v>
      </c>
      <c r="G144" s="7">
        <v>158942.47496997434</v>
      </c>
      <c r="H144" s="7">
        <v>413708.95186048932</v>
      </c>
      <c r="I144" s="7">
        <v>1245943.9664635041</v>
      </c>
      <c r="J144" s="7">
        <v>47592.581880052938</v>
      </c>
      <c r="K144" s="7">
        <v>3899.5267568223198</v>
      </c>
      <c r="L144" s="7">
        <v>5629.47612420312</v>
      </c>
      <c r="M144" s="7">
        <v>5843250.1848732438</v>
      </c>
      <c r="N144" s="7">
        <v>169007.24057306835</v>
      </c>
      <c r="O144" s="7">
        <v>88253.4951839555</v>
      </c>
      <c r="P144" s="7">
        <v>882418.02091481537</v>
      </c>
      <c r="Q144" s="7">
        <v>10578698.76439278</v>
      </c>
      <c r="R144" s="67">
        <f t="shared" si="2"/>
        <v>235665.75726742132</v>
      </c>
      <c r="S144"/>
      <c r="T144"/>
    </row>
    <row r="145" spans="1:20" x14ac:dyDescent="0.25">
      <c r="A145" t="s">
        <v>247</v>
      </c>
      <c r="B145" s="7">
        <v>4235.6797254348803</v>
      </c>
      <c r="C145" s="7">
        <v>5734.37539547095</v>
      </c>
      <c r="D145" s="7">
        <v>3251.2290862878103</v>
      </c>
      <c r="E145" s="7">
        <v>29829.120969054951</v>
      </c>
      <c r="F145" s="7">
        <v>208761.11881849603</v>
      </c>
      <c r="G145" s="7">
        <v>11413.156516566838</v>
      </c>
      <c r="H145" s="7">
        <v>16234.3429515312</v>
      </c>
      <c r="I145" s="7">
        <v>283515.49560542509</v>
      </c>
      <c r="J145" s="7">
        <v>4191.8883880010799</v>
      </c>
      <c r="M145" s="7">
        <v>1016543.9542202461</v>
      </c>
      <c r="N145" s="7">
        <v>78023.696874013505</v>
      </c>
      <c r="P145" s="7">
        <v>39693.320885517751</v>
      </c>
      <c r="Q145" s="7">
        <v>1701427.3794360459</v>
      </c>
      <c r="R145" s="67">
        <f t="shared" si="2"/>
        <v>5734.37539547095</v>
      </c>
      <c r="S145"/>
      <c r="T145"/>
    </row>
    <row r="146" spans="1:20" x14ac:dyDescent="0.25">
      <c r="A146" s="7" t="s">
        <v>142</v>
      </c>
      <c r="B146" s="7">
        <v>96066.315991656535</v>
      </c>
      <c r="C146" s="7">
        <v>119472.83645936471</v>
      </c>
      <c r="D146" s="7">
        <v>640800.95161612518</v>
      </c>
      <c r="E146" s="7">
        <v>112972.2127756228</v>
      </c>
      <c r="F146" s="7">
        <v>762855.48966494785</v>
      </c>
      <c r="G146" s="7">
        <v>118506.03117541096</v>
      </c>
      <c r="H146" s="7">
        <v>48074.436204909965</v>
      </c>
      <c r="I146" s="7">
        <v>1252342.5033519638</v>
      </c>
      <c r="J146" s="7">
        <v>14415.631146407291</v>
      </c>
      <c r="K146" s="7">
        <v>6253.9115946618704</v>
      </c>
      <c r="L146" s="7">
        <v>5178.0399501044767</v>
      </c>
      <c r="M146" s="7">
        <v>4874868.4231300019</v>
      </c>
      <c r="N146" s="7">
        <v>239005.54848389575</v>
      </c>
      <c r="O146" s="7">
        <v>216845.2041060671</v>
      </c>
      <c r="P146" s="7">
        <v>1254887.2109234522</v>
      </c>
      <c r="Q146" s="7">
        <v>9762544.7465745918</v>
      </c>
      <c r="R146" s="67">
        <f t="shared" si="2"/>
        <v>125726.74805402658</v>
      </c>
      <c r="S146"/>
      <c r="T146"/>
    </row>
    <row r="147" spans="1:20" x14ac:dyDescent="0.25">
      <c r="A147" s="7" t="s">
        <v>143</v>
      </c>
      <c r="C147" s="7">
        <v>16423.032082366299</v>
      </c>
      <c r="D147" s="7">
        <v>52719.210178821821</v>
      </c>
      <c r="E147" s="7">
        <v>31314.933210206054</v>
      </c>
      <c r="F147" s="7">
        <v>47964.366042465699</v>
      </c>
      <c r="G147" s="7">
        <v>15668.366608117954</v>
      </c>
      <c r="H147" s="7">
        <v>16973.169033876664</v>
      </c>
      <c r="I147" s="7">
        <v>106483.31695606359</v>
      </c>
      <c r="M147" s="7">
        <v>1926587.2084364977</v>
      </c>
      <c r="N147" s="7">
        <v>73763.694528239779</v>
      </c>
      <c r="O147" s="7">
        <v>32126.684146187123</v>
      </c>
      <c r="P147" s="7">
        <v>95390.118870608159</v>
      </c>
      <c r="Q147" s="7">
        <v>2415414.1000934509</v>
      </c>
      <c r="R147" s="67">
        <f t="shared" si="2"/>
        <v>16423.032082366299</v>
      </c>
      <c r="S147"/>
      <c r="T147"/>
    </row>
    <row r="148" spans="1:20" x14ac:dyDescent="0.25">
      <c r="A148" s="7" t="s">
        <v>144</v>
      </c>
      <c r="C148" s="7">
        <v>11947.228152651121</v>
      </c>
      <c r="D148" s="7">
        <v>48672.043102008734</v>
      </c>
      <c r="E148" s="7">
        <v>23773.93045366506</v>
      </c>
      <c r="F148" s="7">
        <v>16983.723788480143</v>
      </c>
      <c r="G148" s="7">
        <v>57179.932801805509</v>
      </c>
      <c r="H148" s="7">
        <v>15629.953803664748</v>
      </c>
      <c r="I148" s="7">
        <v>337558.82298088114</v>
      </c>
      <c r="J148" s="7">
        <v>17315.511356271585</v>
      </c>
      <c r="M148" s="7">
        <v>1240918.3154450548</v>
      </c>
      <c r="N148" s="7">
        <v>29840.031477554749</v>
      </c>
      <c r="O148" s="7">
        <v>32002.489614238199</v>
      </c>
      <c r="P148" s="7">
        <v>151860.78316688715</v>
      </c>
      <c r="Q148" s="7">
        <v>1983682.766143163</v>
      </c>
      <c r="R148" s="67">
        <f t="shared" si="2"/>
        <v>11947.228152651121</v>
      </c>
      <c r="S148"/>
      <c r="T148"/>
    </row>
    <row r="149" spans="1:20" x14ac:dyDescent="0.25">
      <c r="A149" s="7" t="s">
        <v>145</v>
      </c>
      <c r="B149" s="7">
        <v>14351.400780551399</v>
      </c>
      <c r="C149" s="7">
        <v>23106.029983169105</v>
      </c>
      <c r="D149" s="7">
        <v>701593.37933574163</v>
      </c>
      <c r="E149" s="7">
        <v>37284.379825918673</v>
      </c>
      <c r="F149" s="7">
        <v>76118.584290903076</v>
      </c>
      <c r="G149" s="7">
        <v>123214.56587025074</v>
      </c>
      <c r="H149" s="7">
        <v>79270.264845768732</v>
      </c>
      <c r="I149" s="7">
        <v>1527921.2575448903</v>
      </c>
      <c r="J149" s="7">
        <v>16059.407527650535</v>
      </c>
      <c r="K149" s="7">
        <v>2239.7523514310797</v>
      </c>
      <c r="L149" s="7">
        <v>3263.28649372671</v>
      </c>
      <c r="M149" s="7">
        <v>2520806.096578625</v>
      </c>
      <c r="N149" s="7">
        <v>180705.26456834262</v>
      </c>
      <c r="O149" s="7">
        <v>128611.6666402227</v>
      </c>
      <c r="P149" s="7">
        <v>270203.2920154836</v>
      </c>
      <c r="Q149" s="7">
        <v>5704748.6286526769</v>
      </c>
      <c r="R149" s="67">
        <f t="shared" si="2"/>
        <v>25345.782334600182</v>
      </c>
      <c r="S149"/>
      <c r="T149"/>
    </row>
    <row r="150" spans="1:20" x14ac:dyDescent="0.25">
      <c r="A150" s="7" t="s">
        <v>163</v>
      </c>
      <c r="D150" s="7">
        <v>10217.184561569007</v>
      </c>
      <c r="E150" s="7">
        <v>6619.8969940459847</v>
      </c>
      <c r="F150" s="7">
        <v>8732.1526240645144</v>
      </c>
      <c r="G150" s="7">
        <v>21474.022734351252</v>
      </c>
      <c r="H150" s="7">
        <v>5641.4234501065666</v>
      </c>
      <c r="I150" s="7">
        <v>64889.357547968029</v>
      </c>
      <c r="L150" s="7">
        <v>104.608957009345</v>
      </c>
      <c r="M150" s="7">
        <v>1130868.200611803</v>
      </c>
      <c r="N150" s="7">
        <v>45182.018127670126</v>
      </c>
      <c r="O150" s="7">
        <v>8128.3025637842493</v>
      </c>
      <c r="P150" s="7">
        <v>31498.37910316755</v>
      </c>
      <c r="Q150" s="7">
        <v>1333355.5472755393</v>
      </c>
      <c r="R150" s="67">
        <f t="shared" si="2"/>
        <v>0</v>
      </c>
      <c r="S150"/>
      <c r="T150"/>
    </row>
    <row r="151" spans="1:20" x14ac:dyDescent="0.25">
      <c r="A151" s="7" t="s">
        <v>146</v>
      </c>
      <c r="B151" s="7">
        <v>4621.4645641530788</v>
      </c>
      <c r="C151" s="7">
        <v>13584.096666878801</v>
      </c>
      <c r="D151" s="7">
        <v>231154.02161631259</v>
      </c>
      <c r="E151" s="7">
        <v>24057.727234731614</v>
      </c>
      <c r="F151" s="7">
        <v>24855.317049570887</v>
      </c>
      <c r="G151" s="7">
        <v>29544.768162694225</v>
      </c>
      <c r="H151" s="7">
        <v>51226.316665213286</v>
      </c>
      <c r="I151" s="7">
        <v>388029.73723046109</v>
      </c>
      <c r="J151" s="7">
        <v>11090.070100893499</v>
      </c>
      <c r="M151" s="7">
        <v>2271265.0771805495</v>
      </c>
      <c r="N151" s="7">
        <v>53478.180787968282</v>
      </c>
      <c r="O151" s="7">
        <v>9477.961796737638</v>
      </c>
      <c r="P151" s="7">
        <v>150774.99653341828</v>
      </c>
      <c r="Q151" s="7">
        <v>3263159.7355895829</v>
      </c>
      <c r="R151" s="67">
        <f t="shared" si="2"/>
        <v>13584.096666878801</v>
      </c>
      <c r="S151"/>
      <c r="T151"/>
    </row>
    <row r="152" spans="1:20" x14ac:dyDescent="0.25">
      <c r="A152" s="7" t="s">
        <v>147</v>
      </c>
      <c r="B152" s="7">
        <v>12453.791166600364</v>
      </c>
      <c r="C152" s="7">
        <v>39022.640292909302</v>
      </c>
      <c r="D152" s="7">
        <v>107047.40405304747</v>
      </c>
      <c r="E152" s="7">
        <v>25245.164100702495</v>
      </c>
      <c r="F152" s="7">
        <v>53934.362102009662</v>
      </c>
      <c r="H152" s="7">
        <v>52255.415915353064</v>
      </c>
      <c r="I152" s="7">
        <v>454789.53570468322</v>
      </c>
      <c r="J152" s="7">
        <v>5378.6485195975893</v>
      </c>
      <c r="M152" s="7">
        <v>2768733.2128419769</v>
      </c>
      <c r="N152" s="7">
        <v>72321.485710516688</v>
      </c>
      <c r="O152" s="7">
        <v>3564.8607098290749</v>
      </c>
      <c r="P152" s="7">
        <v>211467.01958201948</v>
      </c>
      <c r="Q152" s="7">
        <v>3806213.5406992454</v>
      </c>
      <c r="R152" s="67">
        <f t="shared" si="2"/>
        <v>39022.640292909302</v>
      </c>
      <c r="S152"/>
      <c r="T152"/>
    </row>
    <row r="153" spans="1:20" x14ac:dyDescent="0.25">
      <c r="A153" s="7" t="s">
        <v>248</v>
      </c>
      <c r="B153" s="7">
        <v>170044.73105428799</v>
      </c>
      <c r="C153" s="7">
        <v>1665926.4503798303</v>
      </c>
      <c r="D153" s="7">
        <v>1083302.6137918243</v>
      </c>
      <c r="E153" s="7">
        <v>80621.806936020672</v>
      </c>
      <c r="F153" s="7">
        <v>26077.74850364948</v>
      </c>
      <c r="G153" s="7">
        <v>110357.23141556598</v>
      </c>
      <c r="H153" s="7">
        <v>28625.609556328323</v>
      </c>
      <c r="I153" s="7">
        <v>1280532.9680894483</v>
      </c>
      <c r="J153" s="7">
        <v>2905.7792003621985</v>
      </c>
      <c r="L153" s="7">
        <v>54603.945788095094</v>
      </c>
      <c r="M153" s="7">
        <v>2386845.246536904</v>
      </c>
      <c r="N153" s="7">
        <v>152634.51207374653</v>
      </c>
      <c r="O153" s="7">
        <v>294858.2164237129</v>
      </c>
      <c r="P153" s="7">
        <v>830730.88514948788</v>
      </c>
      <c r="Q153" s="7">
        <v>8168067.7448992636</v>
      </c>
      <c r="R153" s="67">
        <f t="shared" si="2"/>
        <v>1665926.4503798303</v>
      </c>
      <c r="S153"/>
      <c r="T153"/>
    </row>
    <row r="154" spans="1:20" x14ac:dyDescent="0.25">
      <c r="A154" s="7" t="s">
        <v>164</v>
      </c>
      <c r="B154" s="7">
        <v>27893.228770920887</v>
      </c>
      <c r="C154" s="7">
        <v>16167.99122105786</v>
      </c>
      <c r="D154" s="7">
        <v>1449837.5405253335</v>
      </c>
      <c r="E154" s="7">
        <v>115438.56459008084</v>
      </c>
      <c r="F154" s="7">
        <v>15111.752680295962</v>
      </c>
      <c r="G154" s="7">
        <v>24081.492020226829</v>
      </c>
      <c r="H154" s="7">
        <v>111180.51858012826</v>
      </c>
      <c r="I154" s="7">
        <v>1459925.8768316801</v>
      </c>
      <c r="J154" s="7">
        <v>4215.0036466779702</v>
      </c>
      <c r="K154" s="7">
        <v>1622.8562582449899</v>
      </c>
      <c r="L154" s="7">
        <v>10859.09297384122</v>
      </c>
      <c r="M154" s="7">
        <v>5542373.206908619</v>
      </c>
      <c r="N154" s="7">
        <v>94555.807387876019</v>
      </c>
      <c r="O154" s="7">
        <v>192577.30041587882</v>
      </c>
      <c r="P154" s="7">
        <v>912275.1956272478</v>
      </c>
      <c r="Q154" s="7">
        <v>9978115.4284381103</v>
      </c>
      <c r="R154" s="67">
        <f t="shared" si="2"/>
        <v>17790.847479302851</v>
      </c>
      <c r="S154"/>
      <c r="T154"/>
    </row>
    <row r="155" spans="1:20" x14ac:dyDescent="0.25">
      <c r="A155" s="7" t="s">
        <v>165</v>
      </c>
      <c r="B155" s="7">
        <v>24709.471737628679</v>
      </c>
      <c r="C155" s="7">
        <v>22811.166850397873</v>
      </c>
      <c r="D155" s="7">
        <v>414288.87907474407</v>
      </c>
      <c r="E155" s="7">
        <v>67765.453699966471</v>
      </c>
      <c r="F155" s="7">
        <v>64465.181689157791</v>
      </c>
      <c r="G155" s="7">
        <v>247735.96468920159</v>
      </c>
      <c r="H155" s="7">
        <v>185864.55468757293</v>
      </c>
      <c r="I155" s="7">
        <v>770158.44309785147</v>
      </c>
      <c r="J155" s="7">
        <v>9717.8618050009682</v>
      </c>
      <c r="K155" s="7">
        <v>1701.11996070082</v>
      </c>
      <c r="M155" s="7">
        <v>3941855.9946052316</v>
      </c>
      <c r="N155" s="7">
        <v>98334.127467262777</v>
      </c>
      <c r="O155" s="7">
        <v>49949.197906062465</v>
      </c>
      <c r="P155" s="7">
        <v>361135.5500237181</v>
      </c>
      <c r="Q155" s="7">
        <v>6260492.9672944965</v>
      </c>
      <c r="R155" s="67">
        <f t="shared" si="2"/>
        <v>24512.286811098693</v>
      </c>
      <c r="S155"/>
      <c r="T155"/>
    </row>
    <row r="156" spans="1:20" x14ac:dyDescent="0.25">
      <c r="A156" s="7" t="s">
        <v>166</v>
      </c>
      <c r="B156" s="7">
        <v>51835.737419798636</v>
      </c>
      <c r="C156" s="7">
        <v>61599.165413395152</v>
      </c>
      <c r="D156" s="7">
        <v>343627.97145119315</v>
      </c>
      <c r="E156" s="7">
        <v>85712.440628358847</v>
      </c>
      <c r="F156" s="7">
        <v>23827.498267116345</v>
      </c>
      <c r="G156" s="7">
        <v>69440.516229702931</v>
      </c>
      <c r="H156" s="7">
        <v>58692.369937461001</v>
      </c>
      <c r="I156" s="7">
        <v>317007.24789144885</v>
      </c>
      <c r="J156" s="7">
        <v>5398.8686958605385</v>
      </c>
      <c r="K156" s="7">
        <v>2949.7274040496268</v>
      </c>
      <c r="M156" s="7">
        <v>4641334.7929760721</v>
      </c>
      <c r="N156" s="7">
        <v>88946.424471431761</v>
      </c>
      <c r="O156" s="7">
        <v>57313.264259882591</v>
      </c>
      <c r="P156" s="7">
        <v>382489.47247947624</v>
      </c>
      <c r="Q156" s="7">
        <v>6190175.4975252468</v>
      </c>
      <c r="R156" s="67">
        <f t="shared" si="2"/>
        <v>64548.892817444779</v>
      </c>
      <c r="S156"/>
      <c r="T156"/>
    </row>
    <row r="157" spans="1:20" x14ac:dyDescent="0.25">
      <c r="A157" s="7" t="s">
        <v>167</v>
      </c>
      <c r="B157" s="7">
        <v>56109.443677073825</v>
      </c>
      <c r="C157" s="7">
        <v>115214.05773859138</v>
      </c>
      <c r="D157" s="7">
        <v>681548.35524415283</v>
      </c>
      <c r="E157" s="7">
        <v>93821.748952590671</v>
      </c>
      <c r="F157" s="7">
        <v>38849.139690633034</v>
      </c>
      <c r="G157" s="7">
        <v>133070.0918212593</v>
      </c>
      <c r="H157" s="7">
        <v>50212.597297576467</v>
      </c>
      <c r="I157" s="7">
        <v>957183.62077644875</v>
      </c>
      <c r="J157" s="7">
        <v>44782.187096278554</v>
      </c>
      <c r="K157" s="7">
        <v>19213.747036632449</v>
      </c>
      <c r="L157" s="7">
        <v>6557.7576734540144</v>
      </c>
      <c r="M157" s="7">
        <v>9294804.5672431067</v>
      </c>
      <c r="N157" s="7">
        <v>366100.50793563586</v>
      </c>
      <c r="O157" s="7">
        <v>93725.029248243227</v>
      </c>
      <c r="P157" s="7">
        <v>1113612.2022668622</v>
      </c>
      <c r="Q157" s="7">
        <v>13064805.05369854</v>
      </c>
      <c r="R157" s="67">
        <f t="shared" si="2"/>
        <v>134427.80477522383</v>
      </c>
      <c r="S157"/>
      <c r="T157"/>
    </row>
    <row r="158" spans="1:20" x14ac:dyDescent="0.25">
      <c r="A158" s="7" t="s">
        <v>168</v>
      </c>
      <c r="B158" s="7">
        <v>3723.6943760130998</v>
      </c>
      <c r="C158" s="7">
        <v>8899.6584975984497</v>
      </c>
      <c r="D158" s="7">
        <v>149690.68217507549</v>
      </c>
      <c r="E158" s="7">
        <v>45637.029266552432</v>
      </c>
      <c r="F158" s="7">
        <v>7193.5013595478931</v>
      </c>
      <c r="G158" s="7">
        <v>81852.31727729566</v>
      </c>
      <c r="H158" s="7">
        <v>4212.0747303798398</v>
      </c>
      <c r="I158" s="7">
        <v>256790.43705047088</v>
      </c>
      <c r="J158" s="7">
        <v>39012.596393299958</v>
      </c>
      <c r="M158" s="7">
        <v>1810090.1993319602</v>
      </c>
      <c r="N158" s="7">
        <v>34518.282076300515</v>
      </c>
      <c r="P158" s="7">
        <v>86870.345736955263</v>
      </c>
      <c r="Q158" s="7">
        <v>2528490.8182714498</v>
      </c>
      <c r="R158" s="67">
        <f t="shared" si="2"/>
        <v>8899.6584975984497</v>
      </c>
      <c r="S158"/>
      <c r="T158"/>
    </row>
    <row r="159" spans="1:20" x14ac:dyDescent="0.25">
      <c r="A159" s="7" t="s">
        <v>148</v>
      </c>
      <c r="B159" s="7">
        <v>165270.83618094181</v>
      </c>
      <c r="C159" s="7">
        <v>173861.90596853118</v>
      </c>
      <c r="D159" s="7">
        <v>970091.99200829212</v>
      </c>
      <c r="E159" s="7">
        <v>117673.78293904377</v>
      </c>
      <c r="F159" s="7">
        <v>52900.943994153677</v>
      </c>
      <c r="G159" s="7">
        <v>221287.73066203366</v>
      </c>
      <c r="H159" s="7">
        <v>89517.471468664808</v>
      </c>
      <c r="I159" s="7">
        <v>1553597.5402520217</v>
      </c>
      <c r="J159" s="7">
        <v>38786.845382320105</v>
      </c>
      <c r="K159" s="7">
        <v>2624.1968959413098</v>
      </c>
      <c r="L159" s="7">
        <v>2233.1009314195808</v>
      </c>
      <c r="M159" s="7">
        <v>8576360.545199886</v>
      </c>
      <c r="N159" s="7">
        <v>400535.39801354712</v>
      </c>
      <c r="O159" s="7">
        <v>170496.53828744515</v>
      </c>
      <c r="P159" s="7">
        <v>1132953.1071069352</v>
      </c>
      <c r="Q159" s="7">
        <v>13668191.935291179</v>
      </c>
      <c r="R159" s="67">
        <f t="shared" si="2"/>
        <v>176486.10286447249</v>
      </c>
      <c r="S159"/>
      <c r="T159"/>
    </row>
    <row r="160" spans="1:20" x14ac:dyDescent="0.25">
      <c r="A160" s="7" t="s">
        <v>267</v>
      </c>
      <c r="B160" s="7">
        <v>161004.49339081286</v>
      </c>
      <c r="C160" s="7">
        <v>370208.55511029874</v>
      </c>
      <c r="D160" s="7">
        <v>1658487.1883261595</v>
      </c>
      <c r="E160" s="7">
        <v>168653.45640127512</v>
      </c>
      <c r="F160" s="7">
        <v>174588.1668315008</v>
      </c>
      <c r="G160" s="7">
        <v>442520.89493581001</v>
      </c>
      <c r="H160" s="7">
        <v>202250.01316207772</v>
      </c>
      <c r="I160" s="7">
        <v>2184565.5389074837</v>
      </c>
      <c r="J160" s="7">
        <v>43371.184994361531</v>
      </c>
      <c r="K160" s="7">
        <v>3145.6755931970001</v>
      </c>
      <c r="L160" s="7">
        <v>13251.346926170454</v>
      </c>
      <c r="M160" s="7">
        <v>5685016.4661446679</v>
      </c>
      <c r="N160" s="7">
        <v>165610.10077332915</v>
      </c>
      <c r="O160" s="7">
        <v>378776.77165745135</v>
      </c>
      <c r="P160" s="7">
        <v>1020721.3764560112</v>
      </c>
      <c r="Q160" s="7">
        <v>12672171.229610607</v>
      </c>
      <c r="R160" s="67">
        <f t="shared" si="2"/>
        <v>373354.23070349573</v>
      </c>
      <c r="S160"/>
      <c r="T160"/>
    </row>
    <row r="161" spans="1:20" x14ac:dyDescent="0.25">
      <c r="A161" s="7" t="s">
        <v>169</v>
      </c>
      <c r="B161" s="7">
        <v>21899.895439089451</v>
      </c>
      <c r="C161" s="7">
        <v>18081.755461997898</v>
      </c>
      <c r="D161" s="7">
        <v>84871.586003447577</v>
      </c>
      <c r="E161" s="7">
        <v>48900.323252354428</v>
      </c>
      <c r="F161" s="7">
        <v>11987.0814819023</v>
      </c>
      <c r="G161" s="7">
        <v>36019.358694108734</v>
      </c>
      <c r="H161" s="7">
        <v>3748.9463147526499</v>
      </c>
      <c r="I161" s="7">
        <v>43795.970410150476</v>
      </c>
      <c r="J161" s="7">
        <v>2273.864570937661</v>
      </c>
      <c r="M161" s="7">
        <v>2393369.2559340042</v>
      </c>
      <c r="N161" s="7">
        <v>33571.323688292141</v>
      </c>
      <c r="P161" s="7">
        <v>178115.0045455845</v>
      </c>
      <c r="Q161" s="7">
        <v>2876634.3657966214</v>
      </c>
      <c r="R161" s="67">
        <f t="shared" si="2"/>
        <v>18081.755461997898</v>
      </c>
      <c r="S161"/>
      <c r="T161"/>
    </row>
    <row r="162" spans="1:20" x14ac:dyDescent="0.25">
      <c r="A162" s="7" t="s">
        <v>170</v>
      </c>
      <c r="B162" s="7">
        <v>141622.47474292311</v>
      </c>
      <c r="C162" s="7">
        <v>224341.12591071747</v>
      </c>
      <c r="D162" s="7">
        <v>2620855.1688074335</v>
      </c>
      <c r="E162" s="7">
        <v>269868.27721351932</v>
      </c>
      <c r="F162" s="7">
        <v>80057.225191808029</v>
      </c>
      <c r="G162" s="7">
        <v>532510.22974770702</v>
      </c>
      <c r="H162" s="7">
        <v>160758.10962790143</v>
      </c>
      <c r="I162" s="7">
        <v>6530573.7942456147</v>
      </c>
      <c r="J162" s="7">
        <v>189037.98811991865</v>
      </c>
      <c r="K162" s="7">
        <v>6486.4969981442709</v>
      </c>
      <c r="L162" s="7">
        <v>19372.815212950729</v>
      </c>
      <c r="M162" s="7">
        <v>11947737.244808154</v>
      </c>
      <c r="N162" s="7">
        <v>883448.18639372627</v>
      </c>
      <c r="O162" s="7">
        <v>187379.37056573606</v>
      </c>
      <c r="P162" s="7">
        <v>1919331.1344282783</v>
      </c>
      <c r="Q162" s="7">
        <v>25713379.64201453</v>
      </c>
      <c r="R162" s="67">
        <f t="shared" si="2"/>
        <v>230827.62290886175</v>
      </c>
      <c r="S162"/>
      <c r="T162"/>
    </row>
    <row r="163" spans="1:20" x14ac:dyDescent="0.25">
      <c r="A163" s="7" t="s">
        <v>171</v>
      </c>
      <c r="B163" s="7">
        <v>189891.47992233789</v>
      </c>
      <c r="C163" s="7">
        <v>11274.031910498703</v>
      </c>
      <c r="D163" s="7">
        <v>423461.2958443386</v>
      </c>
      <c r="E163" s="7">
        <v>44808.398507182428</v>
      </c>
      <c r="F163" s="7">
        <v>18917.436721113103</v>
      </c>
      <c r="G163" s="7">
        <v>27931.57465510214</v>
      </c>
      <c r="H163" s="7">
        <v>110878.39018029641</v>
      </c>
      <c r="I163" s="7">
        <v>1772631.701971641</v>
      </c>
      <c r="J163" s="7">
        <v>543.55993146092999</v>
      </c>
      <c r="L163" s="7">
        <v>446.18744614181003</v>
      </c>
      <c r="M163" s="7">
        <v>4925620.6060222015</v>
      </c>
      <c r="N163" s="7">
        <v>144452.00956817108</v>
      </c>
      <c r="O163" s="7">
        <v>49301.155901801401</v>
      </c>
      <c r="P163" s="7">
        <v>264259.48887076043</v>
      </c>
      <c r="Q163" s="7">
        <v>7984417.3174530473</v>
      </c>
      <c r="R163" s="67">
        <f t="shared" si="2"/>
        <v>11274.031910498703</v>
      </c>
      <c r="S163"/>
      <c r="T163"/>
    </row>
    <row r="164" spans="1:20" x14ac:dyDescent="0.25">
      <c r="A164" s="7" t="s">
        <v>150</v>
      </c>
      <c r="B164" s="7">
        <v>165575.5164722701</v>
      </c>
      <c r="C164" s="7">
        <v>1708280.9149171389</v>
      </c>
      <c r="D164" s="7">
        <v>2537120.5597223737</v>
      </c>
      <c r="E164" s="7">
        <v>197755.81879950833</v>
      </c>
      <c r="F164" s="7">
        <v>167234.21675504834</v>
      </c>
      <c r="G164" s="7">
        <v>624345.5535545866</v>
      </c>
      <c r="H164" s="7">
        <v>146717.80868823506</v>
      </c>
      <c r="I164" s="7">
        <v>3385394.454359923</v>
      </c>
      <c r="J164" s="7">
        <v>71548.675966121649</v>
      </c>
      <c r="K164" s="7">
        <v>16892.20251174194</v>
      </c>
      <c r="L164" s="7">
        <v>23786.71285439199</v>
      </c>
      <c r="M164" s="7">
        <v>11002276.566160828</v>
      </c>
      <c r="N164" s="7">
        <v>587482.86812973709</v>
      </c>
      <c r="O164" s="7">
        <v>204098.07530340142</v>
      </c>
      <c r="P164" s="7">
        <v>2371975.0285778833</v>
      </c>
      <c r="Q164" s="7">
        <v>23210484.972773194</v>
      </c>
      <c r="R164" s="67">
        <f t="shared" si="2"/>
        <v>1725173.1174288809</v>
      </c>
      <c r="S164"/>
      <c r="T164"/>
    </row>
    <row r="165" spans="1:20" x14ac:dyDescent="0.25">
      <c r="A165" s="7" t="s">
        <v>151</v>
      </c>
      <c r="B165" s="7">
        <v>119789.34488324331</v>
      </c>
      <c r="C165" s="7">
        <v>197795.8591671013</v>
      </c>
      <c r="D165" s="7">
        <v>1729131.2581448827</v>
      </c>
      <c r="E165" s="7">
        <v>218566.02880891992</v>
      </c>
      <c r="F165" s="7">
        <v>176841.88993844934</v>
      </c>
      <c r="G165" s="7">
        <v>228530.78578674654</v>
      </c>
      <c r="H165" s="7">
        <v>90503.066318959711</v>
      </c>
      <c r="I165" s="7">
        <v>2644845.8847997147</v>
      </c>
      <c r="J165" s="7">
        <v>30751.631458079755</v>
      </c>
      <c r="K165" s="7">
        <v>25279.323130243189</v>
      </c>
      <c r="L165" s="7">
        <v>10624.074534065123</v>
      </c>
      <c r="M165" s="7">
        <v>11366509.965936488</v>
      </c>
      <c r="N165" s="7">
        <v>544074.22882255784</v>
      </c>
      <c r="O165" s="7">
        <v>373351.62223023758</v>
      </c>
      <c r="P165" s="7">
        <v>2187866.9266349087</v>
      </c>
      <c r="Q165" s="7">
        <v>19944461.890594602</v>
      </c>
      <c r="R165" s="67">
        <f t="shared" si="2"/>
        <v>223075.18229734449</v>
      </c>
      <c r="S165"/>
      <c r="T165"/>
    </row>
    <row r="166" spans="1:20" x14ac:dyDescent="0.25">
      <c r="A166" s="7" t="s">
        <v>152</v>
      </c>
      <c r="B166" s="7">
        <v>70641.727752268707</v>
      </c>
      <c r="C166" s="7">
        <v>126794.20442197294</v>
      </c>
      <c r="D166" s="7">
        <v>1122509.2721824069</v>
      </c>
      <c r="E166" s="7">
        <v>92005.041778707033</v>
      </c>
      <c r="F166" s="7">
        <v>67433.097163312064</v>
      </c>
      <c r="G166" s="7">
        <v>234211.12336258322</v>
      </c>
      <c r="H166" s="7">
        <v>38207.534067209024</v>
      </c>
      <c r="I166" s="7">
        <v>1673426.7824245726</v>
      </c>
      <c r="J166" s="7">
        <v>35907.89357857759</v>
      </c>
      <c r="L166" s="7">
        <v>7751.3683598132202</v>
      </c>
      <c r="M166" s="7">
        <v>5999984.464229919</v>
      </c>
      <c r="N166" s="7">
        <v>151229.71715343825</v>
      </c>
      <c r="O166" s="7">
        <v>178409.7505105563</v>
      </c>
      <c r="P166" s="7">
        <v>1105807.781225868</v>
      </c>
      <c r="Q166" s="7">
        <v>10904319.758211205</v>
      </c>
      <c r="R166" s="67">
        <f t="shared" si="2"/>
        <v>126794.20442197294</v>
      </c>
      <c r="S166"/>
      <c r="T166"/>
    </row>
    <row r="167" spans="1:20" x14ac:dyDescent="0.25">
      <c r="A167" s="7" t="s">
        <v>172</v>
      </c>
      <c r="B167" s="7">
        <v>91750.481809139266</v>
      </c>
      <c r="C167" s="7">
        <v>93422.88001574637</v>
      </c>
      <c r="D167" s="7">
        <v>329535.09839618864</v>
      </c>
      <c r="E167" s="7">
        <v>41700.02306459134</v>
      </c>
      <c r="F167" s="7">
        <v>11547.376719861577</v>
      </c>
      <c r="G167" s="7">
        <v>253061.82573609095</v>
      </c>
      <c r="H167" s="7">
        <v>85015.756622264962</v>
      </c>
      <c r="I167" s="7">
        <v>510518.48337376723</v>
      </c>
      <c r="J167" s="7">
        <v>3455.225752426481</v>
      </c>
      <c r="K167" s="7">
        <v>2248.77931588821</v>
      </c>
      <c r="M167" s="7">
        <v>5308793.1753863171</v>
      </c>
      <c r="N167" s="7">
        <v>99753.210869819712</v>
      </c>
      <c r="O167" s="7">
        <v>77584.802970961784</v>
      </c>
      <c r="P167" s="7">
        <v>591585.1596171672</v>
      </c>
      <c r="Q167" s="7">
        <v>7499972.27965023</v>
      </c>
      <c r="R167" s="67">
        <f t="shared" si="2"/>
        <v>95671.659331634582</v>
      </c>
      <c r="S167"/>
      <c r="T167"/>
    </row>
    <row r="168" spans="1:20" x14ac:dyDescent="0.25">
      <c r="A168" s="7" t="s">
        <v>173</v>
      </c>
      <c r="B168" s="7">
        <v>19333.674759170048</v>
      </c>
      <c r="C168" s="7">
        <v>14622.41929712286</v>
      </c>
      <c r="D168" s="7">
        <v>52251.459485104402</v>
      </c>
      <c r="E168" s="7">
        <v>36939.11430647751</v>
      </c>
      <c r="F168" s="7">
        <v>17820.858657605837</v>
      </c>
      <c r="G168" s="7">
        <v>33298.812580478763</v>
      </c>
      <c r="H168" s="7">
        <v>16034.907195056989</v>
      </c>
      <c r="I168" s="7">
        <v>215022.84241450878</v>
      </c>
      <c r="J168" s="7">
        <v>8561.5249450750598</v>
      </c>
      <c r="K168" s="7">
        <v>6260.7252157371404</v>
      </c>
      <c r="M168" s="7">
        <v>2412764.9658416999</v>
      </c>
      <c r="N168" s="7">
        <v>127222.11066864875</v>
      </c>
      <c r="O168" s="7">
        <v>23406.209943086207</v>
      </c>
      <c r="P168" s="7">
        <v>37076.884216127626</v>
      </c>
      <c r="Q168" s="7">
        <v>3020616.5095258998</v>
      </c>
      <c r="R168" s="67">
        <f t="shared" si="2"/>
        <v>20883.144512860003</v>
      </c>
      <c r="S168"/>
      <c r="T168"/>
    </row>
    <row r="169" spans="1:20" x14ac:dyDescent="0.25">
      <c r="A169" s="7" t="s">
        <v>174</v>
      </c>
      <c r="C169" s="7">
        <v>19424.58959021563</v>
      </c>
      <c r="D169" s="7">
        <v>80123.062596028336</v>
      </c>
      <c r="E169" s="7">
        <v>14307.56840269945</v>
      </c>
      <c r="F169" s="7">
        <v>9677.8093692797102</v>
      </c>
      <c r="G169" s="7">
        <v>25703.439806064122</v>
      </c>
      <c r="H169" s="7">
        <v>47630.724591308579</v>
      </c>
      <c r="I169" s="7">
        <v>199376.1628746659</v>
      </c>
      <c r="J169" s="7">
        <v>987.29704388117295</v>
      </c>
      <c r="L169" s="7">
        <v>757.35586390254196</v>
      </c>
      <c r="M169" s="7">
        <v>1567927.1424742788</v>
      </c>
      <c r="N169" s="7">
        <v>30621.232743776836</v>
      </c>
      <c r="O169" s="7">
        <v>54222.701202094235</v>
      </c>
      <c r="P169" s="7">
        <v>46572.152649861418</v>
      </c>
      <c r="Q169" s="7">
        <v>2097331.2392080571</v>
      </c>
      <c r="R169" s="67">
        <f t="shared" si="2"/>
        <v>19424.58959021563</v>
      </c>
      <c r="S169"/>
      <c r="T169"/>
    </row>
    <row r="170" spans="1:20" x14ac:dyDescent="0.25">
      <c r="A170" s="7" t="s">
        <v>175</v>
      </c>
      <c r="B170" s="7">
        <v>73475.536386750668</v>
      </c>
      <c r="D170" s="7">
        <v>108241.76476736051</v>
      </c>
      <c r="E170" s="7">
        <v>24317.183465212656</v>
      </c>
      <c r="F170" s="7">
        <v>5492.9983460695657</v>
      </c>
      <c r="G170" s="7">
        <v>32005.93416280055</v>
      </c>
      <c r="H170" s="7">
        <v>19518.03156427342</v>
      </c>
      <c r="I170" s="7">
        <v>353989.63731603057</v>
      </c>
      <c r="J170" s="7">
        <v>38491.391638521949</v>
      </c>
      <c r="M170" s="7">
        <v>2848452.1670348919</v>
      </c>
      <c r="N170" s="7">
        <v>56084.695143540419</v>
      </c>
      <c r="O170" s="7">
        <v>40296.317469067188</v>
      </c>
      <c r="P170" s="7">
        <v>85189.796741463419</v>
      </c>
      <c r="Q170" s="7">
        <v>3685555.454035983</v>
      </c>
      <c r="R170" s="67">
        <f t="shared" si="2"/>
        <v>0</v>
      </c>
      <c r="S170"/>
      <c r="T170"/>
    </row>
    <row r="171" spans="1:20" x14ac:dyDescent="0.25">
      <c r="A171" s="7" t="s">
        <v>268</v>
      </c>
      <c r="B171" s="7">
        <v>6198.3703478059324</v>
      </c>
      <c r="C171" s="7">
        <v>25510.724571488699</v>
      </c>
      <c r="D171" s="7">
        <v>122686.68533643644</v>
      </c>
      <c r="E171" s="7">
        <v>16751.855626099372</v>
      </c>
      <c r="F171" s="7">
        <v>13007.870562071814</v>
      </c>
      <c r="G171" s="7">
        <v>19886.841708098571</v>
      </c>
      <c r="H171" s="7">
        <v>4605.0868178768796</v>
      </c>
      <c r="I171" s="7">
        <v>156336.54234697271</v>
      </c>
      <c r="M171" s="7">
        <v>1862225.7777197927</v>
      </c>
      <c r="N171" s="7">
        <v>38109.867928165404</v>
      </c>
      <c r="O171" s="7">
        <v>29319.99649560314</v>
      </c>
      <c r="P171" s="7">
        <v>123025.04894627733</v>
      </c>
      <c r="Q171" s="7">
        <v>2417664.6684066891</v>
      </c>
      <c r="R171" s="67">
        <f t="shared" si="2"/>
        <v>25510.724571488699</v>
      </c>
      <c r="S171"/>
      <c r="T171"/>
    </row>
    <row r="172" spans="1:20" x14ac:dyDescent="0.25">
      <c r="A172" s="7" t="s">
        <v>154</v>
      </c>
      <c r="D172" s="7">
        <v>10121.608790283968</v>
      </c>
      <c r="E172" s="7">
        <v>20152.118952110439</v>
      </c>
      <c r="F172" s="7">
        <v>68463.131000768655</v>
      </c>
      <c r="G172" s="7">
        <v>6306.0793568563822</v>
      </c>
      <c r="H172" s="7">
        <v>60707.672836909143</v>
      </c>
      <c r="I172" s="7">
        <v>47443.298433307798</v>
      </c>
      <c r="J172" s="7">
        <v>2213.7086839130602</v>
      </c>
      <c r="M172" s="7">
        <v>393411.79426580685</v>
      </c>
      <c r="O172" s="7">
        <v>3174.2873672540873</v>
      </c>
      <c r="P172" s="7">
        <v>14858.023639043531</v>
      </c>
      <c r="Q172" s="7">
        <v>626851.72332625394</v>
      </c>
      <c r="R172" s="67">
        <f t="shared" si="2"/>
        <v>0</v>
      </c>
      <c r="S172"/>
      <c r="T172"/>
    </row>
    <row r="173" spans="1:20" x14ac:dyDescent="0.25">
      <c r="A173" s="7" t="s">
        <v>176</v>
      </c>
      <c r="B173" s="7">
        <v>129762.159339862</v>
      </c>
      <c r="C173" s="7">
        <v>468257.12056569598</v>
      </c>
      <c r="D173" s="7">
        <v>1078229.271176205</v>
      </c>
      <c r="E173" s="7">
        <v>81248.981220457528</v>
      </c>
      <c r="F173" s="7">
        <v>173140.17497302778</v>
      </c>
      <c r="G173" s="7">
        <v>72646.709466053668</v>
      </c>
      <c r="H173" s="7">
        <v>62475.868753984985</v>
      </c>
      <c r="I173" s="7">
        <v>1211370.9301472055</v>
      </c>
      <c r="J173" s="7">
        <v>25148.197927527992</v>
      </c>
      <c r="K173" s="7">
        <v>50498.418273053816</v>
      </c>
      <c r="M173" s="7">
        <v>3436508.4797410271</v>
      </c>
      <c r="N173" s="7">
        <v>145356.91533884531</v>
      </c>
      <c r="O173" s="7">
        <v>124356.11748285318</v>
      </c>
      <c r="P173" s="7">
        <v>231798.02197387285</v>
      </c>
      <c r="Q173" s="7">
        <v>7290797.3663796717</v>
      </c>
      <c r="R173" s="67">
        <f t="shared" si="2"/>
        <v>518755.53883874981</v>
      </c>
      <c r="S173"/>
      <c r="T173"/>
    </row>
    <row r="174" spans="1:20" x14ac:dyDescent="0.25">
      <c r="A174" s="7" t="s">
        <v>155</v>
      </c>
      <c r="B174" s="7">
        <v>658.06552237100095</v>
      </c>
      <c r="C174" s="7">
        <v>8061.2549898019197</v>
      </c>
      <c r="D174" s="7">
        <v>85361.953047087969</v>
      </c>
      <c r="E174" s="7">
        <v>9926.2378954807955</v>
      </c>
      <c r="F174" s="7">
        <v>1895.8947939781201</v>
      </c>
      <c r="G174" s="7">
        <v>57637.758747062864</v>
      </c>
      <c r="H174" s="7">
        <v>43009.480410349948</v>
      </c>
      <c r="I174" s="7">
        <v>84279.948684012488</v>
      </c>
      <c r="M174" s="7">
        <v>1175229.0572729229</v>
      </c>
      <c r="N174" s="7">
        <v>26989.057417639819</v>
      </c>
      <c r="O174" s="7">
        <v>16445.972794427002</v>
      </c>
      <c r="P174" s="7">
        <v>108668.16017735616</v>
      </c>
      <c r="Q174" s="7">
        <v>1618162.841752491</v>
      </c>
      <c r="R174" s="67">
        <f t="shared" si="2"/>
        <v>8061.2549898019197</v>
      </c>
      <c r="S174"/>
      <c r="T174"/>
    </row>
    <row r="175" spans="1:20" x14ac:dyDescent="0.25">
      <c r="A175" s="7" t="s">
        <v>156</v>
      </c>
      <c r="B175" s="7">
        <v>3393.05387009896</v>
      </c>
      <c r="C175" s="7">
        <v>19295.360190556301</v>
      </c>
      <c r="D175" s="7">
        <v>43416.808187953306</v>
      </c>
      <c r="E175" s="7">
        <v>17510.857351788272</v>
      </c>
      <c r="F175" s="7">
        <v>10705.404631861078</v>
      </c>
      <c r="G175" s="7">
        <v>35698.871929409346</v>
      </c>
      <c r="H175" s="7">
        <v>134541.49670706509</v>
      </c>
      <c r="I175" s="7">
        <v>304361.93219350401</v>
      </c>
      <c r="L175" s="7">
        <v>2776.0878028112602</v>
      </c>
      <c r="M175" s="7">
        <v>2084399.5792269583</v>
      </c>
      <c r="N175" s="7">
        <v>21660.028039906625</v>
      </c>
      <c r="O175" s="7">
        <v>39662.670151750404</v>
      </c>
      <c r="P175" s="7">
        <v>132843.06204563216</v>
      </c>
      <c r="Q175" s="7">
        <v>2850265.2123292955</v>
      </c>
      <c r="R175" s="67">
        <f t="shared" si="2"/>
        <v>19295.360190556301</v>
      </c>
      <c r="S175"/>
      <c r="T175"/>
    </row>
    <row r="176" spans="1:20" x14ac:dyDescent="0.25">
      <c r="A176" s="7" t="s">
        <v>177</v>
      </c>
      <c r="B176" s="7">
        <v>125250.65303042218</v>
      </c>
      <c r="C176" s="7">
        <v>14016.4311931906</v>
      </c>
      <c r="D176" s="7">
        <v>228911.89451394306</v>
      </c>
      <c r="E176" s="7">
        <v>49517.288235800224</v>
      </c>
      <c r="F176" s="7">
        <v>9945.5060566816428</v>
      </c>
      <c r="G176" s="7">
        <v>25514.745476643166</v>
      </c>
      <c r="H176" s="7">
        <v>136584.43694209514</v>
      </c>
      <c r="I176" s="7">
        <v>665472.46056156175</v>
      </c>
      <c r="M176" s="7">
        <v>1351672.4821753339</v>
      </c>
      <c r="N176" s="7">
        <v>137662.39399509272</v>
      </c>
      <c r="O176" s="7">
        <v>51337.180902328284</v>
      </c>
      <c r="P176" s="7">
        <v>197025.11320429799</v>
      </c>
      <c r="Q176" s="7">
        <v>2992910.5862873909</v>
      </c>
      <c r="R176" s="67">
        <f t="shared" si="2"/>
        <v>14016.4311931906</v>
      </c>
      <c r="S176"/>
      <c r="T176"/>
    </row>
    <row r="177" spans="1:20" x14ac:dyDescent="0.25">
      <c r="A177" s="7" t="s">
        <v>269</v>
      </c>
      <c r="B177" s="7">
        <v>8332.7426596097503</v>
      </c>
      <c r="C177" s="7">
        <v>9275.6064871640501</v>
      </c>
      <c r="D177" s="7">
        <v>193690.20444469934</v>
      </c>
      <c r="E177" s="7">
        <v>36631.407633963943</v>
      </c>
      <c r="F177" s="7">
        <v>4068.4346256255399</v>
      </c>
      <c r="G177" s="7">
        <v>5301.9051197855197</v>
      </c>
      <c r="H177" s="7">
        <v>98392.229163774085</v>
      </c>
      <c r="I177" s="7">
        <v>395293.14534894808</v>
      </c>
      <c r="M177" s="7">
        <v>2372256.160529783</v>
      </c>
      <c r="N177" s="7">
        <v>102210.242620474</v>
      </c>
      <c r="P177" s="7">
        <v>229185.40865162094</v>
      </c>
      <c r="Q177" s="7">
        <v>3454637.4872854487</v>
      </c>
      <c r="R177" s="67">
        <f t="shared" si="2"/>
        <v>9275.6064871640501</v>
      </c>
      <c r="S177"/>
      <c r="T177"/>
    </row>
    <row r="178" spans="1:20" x14ac:dyDescent="0.25">
      <c r="A178" s="7" t="s">
        <v>158</v>
      </c>
      <c r="B178" s="7">
        <v>866.49889171665745</v>
      </c>
      <c r="C178" s="7">
        <v>9230.8823140690602</v>
      </c>
      <c r="D178" s="7">
        <v>13270.845001935046</v>
      </c>
      <c r="E178" s="7">
        <v>21321.321135448859</v>
      </c>
      <c r="G178" s="7">
        <v>18621.761417095709</v>
      </c>
      <c r="H178" s="7">
        <v>6272.0726594601501</v>
      </c>
      <c r="I178" s="7">
        <v>85894.819721332518</v>
      </c>
      <c r="M178" s="7">
        <v>1372055.0427082072</v>
      </c>
      <c r="N178" s="7">
        <v>57409.713503563267</v>
      </c>
      <c r="O178" s="7">
        <v>52250.169580917071</v>
      </c>
      <c r="P178" s="7">
        <v>33050.698422379748</v>
      </c>
      <c r="Q178" s="7">
        <v>1670243.8253561254</v>
      </c>
      <c r="R178" s="67">
        <f t="shared" si="2"/>
        <v>9230.8823140690602</v>
      </c>
      <c r="S178"/>
      <c r="T178"/>
    </row>
    <row r="179" spans="1:20" x14ac:dyDescent="0.25">
      <c r="A179" t="s">
        <v>159</v>
      </c>
      <c r="B179" s="7">
        <v>10870.831400369671</v>
      </c>
      <c r="C179" s="7">
        <v>4700.8390082940095</v>
      </c>
      <c r="D179" s="7">
        <v>2918.6139196831132</v>
      </c>
      <c r="E179" s="7">
        <v>26582.989933707835</v>
      </c>
      <c r="F179" s="7">
        <v>4389.7877609355255</v>
      </c>
      <c r="G179" s="7">
        <v>5953.3412515731397</v>
      </c>
      <c r="H179" s="7">
        <v>146140.35330801419</v>
      </c>
      <c r="I179" s="7">
        <v>84102.769730951259</v>
      </c>
      <c r="M179" s="7">
        <v>1291726.2823033298</v>
      </c>
      <c r="P179" s="7">
        <v>32850.487456031959</v>
      </c>
      <c r="Q179" s="7">
        <v>1610236.2960728905</v>
      </c>
      <c r="R179" s="67">
        <f t="shared" si="2"/>
        <v>4700.8390082940095</v>
      </c>
      <c r="S179"/>
      <c r="T179"/>
    </row>
    <row r="180" spans="1:20" x14ac:dyDescent="0.25">
      <c r="A180" t="s">
        <v>372</v>
      </c>
      <c r="C180" s="7">
        <v>3712.1843045528899</v>
      </c>
      <c r="D180" s="7">
        <v>1187.1028198247</v>
      </c>
      <c r="E180" s="7">
        <v>5006.9344535421096</v>
      </c>
      <c r="F180" s="7">
        <v>5133.5708432604006</v>
      </c>
      <c r="G180" s="7">
        <v>19809.13136996048</v>
      </c>
      <c r="H180" s="7">
        <v>4262.6922758778792</v>
      </c>
      <c r="I180" s="7">
        <v>27784.592340450883</v>
      </c>
      <c r="J180" s="7">
        <v>493.33725745388801</v>
      </c>
      <c r="L180" s="7">
        <v>1425.5618347134</v>
      </c>
      <c r="M180" s="7">
        <v>595810.37845873472</v>
      </c>
      <c r="N180" s="7">
        <v>24016.001381145899</v>
      </c>
      <c r="P180" s="7">
        <v>2544.1025107053711</v>
      </c>
      <c r="Q180" s="7">
        <v>691185.58985022258</v>
      </c>
      <c r="R180" s="67">
        <f t="shared" si="2"/>
        <v>3712.1843045528899</v>
      </c>
      <c r="S180"/>
      <c r="T180"/>
    </row>
    <row r="181" spans="1:20" x14ac:dyDescent="0.25">
      <c r="A181" t="s">
        <v>160</v>
      </c>
      <c r="B181" s="7">
        <v>4730.7873433139603</v>
      </c>
      <c r="C181" s="7">
        <v>8295.2473032281596</v>
      </c>
      <c r="D181" s="7">
        <v>39029.483630273629</v>
      </c>
      <c r="E181" s="7">
        <v>7822.2479436456733</v>
      </c>
      <c r="F181" s="7">
        <v>7272.4437451730464</v>
      </c>
      <c r="G181" s="7">
        <v>13668.769746542021</v>
      </c>
      <c r="H181" s="7">
        <v>70715.872468995367</v>
      </c>
      <c r="I181" s="7">
        <v>70973.546687974827</v>
      </c>
      <c r="J181" s="7">
        <v>12799.038526139975</v>
      </c>
      <c r="K181" s="7">
        <v>2131.4132853603201</v>
      </c>
      <c r="M181" s="7">
        <v>1780193.3945292353</v>
      </c>
      <c r="N181" s="7">
        <v>43134.914796288955</v>
      </c>
      <c r="O181" s="7">
        <v>34645.55576226992</v>
      </c>
      <c r="P181" s="7">
        <v>108224.42553026725</v>
      </c>
      <c r="Q181" s="7">
        <v>2203637.1412987085</v>
      </c>
      <c r="R181" s="67">
        <f t="shared" si="2"/>
        <v>10426.66058858848</v>
      </c>
      <c r="S181"/>
      <c r="T181"/>
    </row>
    <row r="182" spans="1:20" x14ac:dyDescent="0.25">
      <c r="A182" t="s">
        <v>161</v>
      </c>
      <c r="D182" s="7">
        <v>11915.998088226112</v>
      </c>
      <c r="E182" s="7">
        <v>8589.8808171007568</v>
      </c>
      <c r="F182" s="7">
        <v>7068.4833991068099</v>
      </c>
      <c r="G182" s="7">
        <v>5917.3037540587902</v>
      </c>
      <c r="H182" s="7">
        <v>19559.209698179799</v>
      </c>
      <c r="I182" s="7">
        <v>45174.378263009952</v>
      </c>
      <c r="M182" s="7">
        <v>1235058.9073979161</v>
      </c>
      <c r="N182" s="7">
        <v>7829.3008894593304</v>
      </c>
      <c r="O182" s="7">
        <v>3458.7888333800779</v>
      </c>
      <c r="P182" s="7">
        <v>34471.21193414733</v>
      </c>
      <c r="Q182" s="7">
        <v>1379043.4630745852</v>
      </c>
      <c r="R182" s="67">
        <f t="shared" si="2"/>
        <v>0</v>
      </c>
      <c r="S182"/>
      <c r="T182"/>
    </row>
    <row r="183" spans="1:20" x14ac:dyDescent="0.25">
      <c r="A183" s="7" t="s">
        <v>162</v>
      </c>
      <c r="B183" s="7">
        <v>882.73899907033592</v>
      </c>
      <c r="C183" s="7">
        <v>8336.4614190412503</v>
      </c>
      <c r="D183" s="7">
        <v>13085.505553448249</v>
      </c>
      <c r="E183" s="7">
        <v>9089.2377696306012</v>
      </c>
      <c r="F183" s="7">
        <v>1440.6129614301401</v>
      </c>
      <c r="G183" s="7">
        <v>7372.35683756454</v>
      </c>
      <c r="H183" s="7">
        <v>14334.841844586999</v>
      </c>
      <c r="I183" s="7">
        <v>67594.965487243739</v>
      </c>
      <c r="K183" s="7">
        <v>1157.8984853562699</v>
      </c>
      <c r="M183" s="7">
        <v>1154597.1552360607</v>
      </c>
      <c r="N183" s="7">
        <v>19783.942645827952</v>
      </c>
      <c r="O183" s="7">
        <v>17368.4998813436</v>
      </c>
      <c r="P183" s="7">
        <v>30218.88340040746</v>
      </c>
      <c r="Q183" s="7">
        <v>1345263.100521012</v>
      </c>
      <c r="R183" s="67">
        <f t="shared" si="2"/>
        <v>9494.3599043975209</v>
      </c>
      <c r="S183"/>
      <c r="T183"/>
    </row>
    <row r="184" spans="1:20" x14ac:dyDescent="0.25">
      <c r="A184" s="7" t="s">
        <v>178</v>
      </c>
      <c r="B184" s="7">
        <v>776.81022493339401</v>
      </c>
      <c r="D184" s="7">
        <v>30888.657532931466</v>
      </c>
      <c r="E184" s="7">
        <v>9059.0602569697585</v>
      </c>
      <c r="F184" s="7">
        <v>1246.93710697849</v>
      </c>
      <c r="G184" s="7">
        <v>20957.449440498342</v>
      </c>
      <c r="I184" s="7">
        <v>65792.980225052757</v>
      </c>
      <c r="J184" s="7">
        <v>1173.616597544044</v>
      </c>
      <c r="M184" s="7">
        <v>908628.91762376414</v>
      </c>
      <c r="N184" s="7">
        <v>31430.143356853063</v>
      </c>
      <c r="O184" s="7">
        <v>3355.01388097055</v>
      </c>
      <c r="P184" s="7">
        <v>34235.772342634446</v>
      </c>
      <c r="Q184" s="7">
        <v>1107545.3585891305</v>
      </c>
      <c r="R184" s="67">
        <f t="shared" si="2"/>
        <v>0</v>
      </c>
      <c r="S184"/>
      <c r="T184"/>
    </row>
    <row r="185" spans="1:20" x14ac:dyDescent="0.25">
      <c r="A185" s="7" t="s">
        <v>179</v>
      </c>
      <c r="C185" s="7">
        <v>19842.249382335085</v>
      </c>
      <c r="D185" s="7">
        <v>47836.744761428097</v>
      </c>
      <c r="E185" s="7">
        <v>39976.279264212229</v>
      </c>
      <c r="F185" s="7">
        <v>865.721700394035</v>
      </c>
      <c r="G185" s="7">
        <v>46043.285024743978</v>
      </c>
      <c r="H185" s="7">
        <v>14302.9711364016</v>
      </c>
      <c r="I185" s="7">
        <v>125151.75973116861</v>
      </c>
      <c r="L185" s="7">
        <v>155.52537763012299</v>
      </c>
      <c r="M185" s="7">
        <v>2267672.5193464365</v>
      </c>
      <c r="N185" s="7">
        <v>118144.4825613369</v>
      </c>
      <c r="O185" s="7">
        <v>41857.64112530744</v>
      </c>
      <c r="P185" s="7">
        <v>53630.469600766504</v>
      </c>
      <c r="Q185" s="7">
        <v>2775479.649012161</v>
      </c>
      <c r="R185" s="67">
        <f t="shared" si="2"/>
        <v>19842.249382335085</v>
      </c>
      <c r="S185"/>
      <c r="T185"/>
    </row>
    <row r="186" spans="1:20" x14ac:dyDescent="0.25">
      <c r="A186" s="7" t="s">
        <v>180</v>
      </c>
      <c r="B186" s="7">
        <v>145872.86945009496</v>
      </c>
      <c r="C186" s="7">
        <v>22488.118439789017</v>
      </c>
      <c r="D186" s="7">
        <v>755691.63917428325</v>
      </c>
      <c r="E186" s="7">
        <v>283087.27557154652</v>
      </c>
      <c r="F186" s="7">
        <v>162296.40957281343</v>
      </c>
      <c r="G186" s="7">
        <v>231942.05650717887</v>
      </c>
      <c r="H186" s="7">
        <v>269681.25636590825</v>
      </c>
      <c r="I186" s="7">
        <v>1942876.6631898631</v>
      </c>
      <c r="J186" s="7">
        <v>38290.250875699392</v>
      </c>
      <c r="K186" s="7">
        <v>15631.861972306429</v>
      </c>
      <c r="L186" s="7">
        <v>30790.633128602254</v>
      </c>
      <c r="M186" s="7">
        <v>5720659.2271479601</v>
      </c>
      <c r="N186" s="7">
        <v>399726.72838856111</v>
      </c>
      <c r="O186" s="7">
        <v>129249.56060868906</v>
      </c>
      <c r="P186" s="7">
        <v>610456.88060086838</v>
      </c>
      <c r="Q186" s="7">
        <v>10758741.430994162</v>
      </c>
      <c r="R186" s="67">
        <f t="shared" si="2"/>
        <v>38119.98041209545</v>
      </c>
      <c r="S186"/>
      <c r="T186"/>
    </row>
    <row r="187" spans="1:20" x14ac:dyDescent="0.25">
      <c r="A187" s="7" t="s">
        <v>181</v>
      </c>
      <c r="B187" s="7">
        <v>34822.039650454324</v>
      </c>
      <c r="C187" s="7">
        <v>407326.16598829004</v>
      </c>
      <c r="D187" s="7">
        <v>1283127.8640505108</v>
      </c>
      <c r="E187" s="7">
        <v>109110.82504545826</v>
      </c>
      <c r="F187" s="7">
        <v>47240.217447294679</v>
      </c>
      <c r="G187" s="7">
        <v>323898.35566417058</v>
      </c>
      <c r="H187" s="7">
        <v>141042.9775175972</v>
      </c>
      <c r="I187" s="7">
        <v>5519598.8730203733</v>
      </c>
      <c r="J187" s="7">
        <v>11652.253865247509</v>
      </c>
      <c r="L187" s="7">
        <v>18775.178928881163</v>
      </c>
      <c r="M187" s="7">
        <v>3271236.0017761043</v>
      </c>
      <c r="N187" s="7">
        <v>387870.98779029114</v>
      </c>
      <c r="O187" s="7">
        <v>369824.81362309301</v>
      </c>
      <c r="P187" s="7">
        <v>1314191.6420562556</v>
      </c>
      <c r="Q187" s="7">
        <v>13239718.196424022</v>
      </c>
      <c r="R187" s="67">
        <f t="shared" si="2"/>
        <v>407326.16598829004</v>
      </c>
      <c r="S187"/>
      <c r="T187"/>
    </row>
    <row r="188" spans="1:20" x14ac:dyDescent="0.25">
      <c r="A188" s="7" t="s">
        <v>182</v>
      </c>
      <c r="B188" s="7">
        <v>85464.144081246763</v>
      </c>
      <c r="C188" s="7">
        <v>153387.12961707189</v>
      </c>
      <c r="D188" s="7">
        <v>794621.63216255966</v>
      </c>
      <c r="E188" s="7">
        <v>71025.276381095784</v>
      </c>
      <c r="F188" s="7">
        <v>79138.515290914773</v>
      </c>
      <c r="G188" s="7">
        <v>236386.69066525402</v>
      </c>
      <c r="H188" s="7">
        <v>51959.168309359207</v>
      </c>
      <c r="I188" s="7">
        <v>1203530.4620927256</v>
      </c>
      <c r="J188" s="7">
        <v>25726.162145648676</v>
      </c>
      <c r="K188" s="7">
        <v>7722.9930058915097</v>
      </c>
      <c r="L188" s="7">
        <v>2228.42591654229</v>
      </c>
      <c r="M188" s="7">
        <v>8026607.5361606954</v>
      </c>
      <c r="N188" s="7">
        <v>249619.68825063523</v>
      </c>
      <c r="O188" s="7">
        <v>20192.96399766357</v>
      </c>
      <c r="P188" s="7">
        <v>931248.69266067573</v>
      </c>
      <c r="Q188" s="7">
        <v>11938859.48073798</v>
      </c>
      <c r="R188" s="67">
        <f t="shared" si="2"/>
        <v>161110.12262296339</v>
      </c>
      <c r="S188"/>
      <c r="T188"/>
    </row>
    <row r="189" spans="1:20" x14ac:dyDescent="0.25">
      <c r="A189" s="7" t="s">
        <v>183</v>
      </c>
      <c r="B189" s="7">
        <v>4233.0091136968604</v>
      </c>
      <c r="C189" s="7">
        <v>11753.6079154295</v>
      </c>
      <c r="D189" s="7">
        <v>3872.5313742534099</v>
      </c>
      <c r="E189" s="7">
        <v>10247.344870634808</v>
      </c>
      <c r="F189" s="7">
        <v>2494.8089146473199</v>
      </c>
      <c r="G189" s="7">
        <v>8314.2895972312508</v>
      </c>
      <c r="H189" s="7">
        <v>4321.9242475847605</v>
      </c>
      <c r="I189" s="7">
        <v>26859.048305064396</v>
      </c>
      <c r="K189" s="7">
        <v>1383.6807251912601</v>
      </c>
      <c r="M189" s="7">
        <v>588138.72620370577</v>
      </c>
      <c r="N189" s="7">
        <v>18280.0367655597</v>
      </c>
      <c r="O189" s="7">
        <v>1047.0591242978501</v>
      </c>
      <c r="P189" s="7">
        <v>27986.960708772032</v>
      </c>
      <c r="Q189" s="7">
        <v>708933.02786606888</v>
      </c>
      <c r="R189" s="67">
        <f t="shared" si="2"/>
        <v>13137.28864062076</v>
      </c>
      <c r="S189"/>
      <c r="T189"/>
    </row>
    <row r="190" spans="1:20" x14ac:dyDescent="0.25">
      <c r="A190" s="7" t="s">
        <v>270</v>
      </c>
      <c r="B190" s="7">
        <v>92318.732770236733</v>
      </c>
      <c r="C190" s="7">
        <v>131936.77533743251</v>
      </c>
      <c r="D190" s="7">
        <v>816976.39650173218</v>
      </c>
      <c r="E190" s="7">
        <v>98571.611747344956</v>
      </c>
      <c r="F190" s="7">
        <v>146047.05157201525</v>
      </c>
      <c r="G190" s="7">
        <v>225211.36191143654</v>
      </c>
      <c r="H190" s="7">
        <v>82442.115065649705</v>
      </c>
      <c r="I190" s="7">
        <v>5027196.8638789719</v>
      </c>
      <c r="J190" s="7">
        <v>72519.237303251313</v>
      </c>
      <c r="L190" s="7">
        <v>8073.1910492504603</v>
      </c>
      <c r="M190" s="7">
        <v>7242409.8230777243</v>
      </c>
      <c r="N190" s="7">
        <v>374284.51543465402</v>
      </c>
      <c r="O190" s="7">
        <v>53790.253186088594</v>
      </c>
      <c r="P190" s="7">
        <v>1431582.7972889838</v>
      </c>
      <c r="Q190" s="7">
        <v>15803360.726124773</v>
      </c>
      <c r="R190" s="67">
        <f t="shared" si="2"/>
        <v>131936.77533743251</v>
      </c>
      <c r="S190"/>
      <c r="T190"/>
    </row>
    <row r="191" spans="1:20" x14ac:dyDescent="0.25">
      <c r="A191" s="7" t="s">
        <v>184</v>
      </c>
      <c r="B191" s="7">
        <v>43954.797930531007</v>
      </c>
      <c r="C191" s="7">
        <v>12870.16131838074</v>
      </c>
      <c r="D191" s="7">
        <v>2161615.14696358</v>
      </c>
      <c r="E191" s="7">
        <v>56746.661855633487</v>
      </c>
      <c r="F191" s="7">
        <v>9584.5587879538161</v>
      </c>
      <c r="G191" s="7">
        <v>53736.446236188356</v>
      </c>
      <c r="H191" s="7">
        <v>16946.586605460579</v>
      </c>
      <c r="I191" s="7">
        <v>742294.74151450803</v>
      </c>
      <c r="J191" s="7">
        <v>1790.86125570544</v>
      </c>
      <c r="L191" s="7">
        <v>7809.3179527052598</v>
      </c>
      <c r="M191" s="7">
        <v>2026261.9534128739</v>
      </c>
      <c r="N191" s="7">
        <v>119686.2789742303</v>
      </c>
      <c r="P191" s="7">
        <v>1161591.4420950958</v>
      </c>
      <c r="Q191" s="7">
        <v>6414888.9549028464</v>
      </c>
      <c r="R191" s="67">
        <f t="shared" si="2"/>
        <v>12870.16131838074</v>
      </c>
      <c r="S191"/>
      <c r="T191"/>
    </row>
    <row r="192" spans="1:20" x14ac:dyDescent="0.25">
      <c r="A192" s="7" t="s">
        <v>186</v>
      </c>
      <c r="B192" s="7">
        <v>7960.7922724479895</v>
      </c>
      <c r="C192" s="7">
        <v>12873.24643226955</v>
      </c>
      <c r="D192" s="7">
        <v>83459.163035772261</v>
      </c>
      <c r="E192" s="7">
        <v>49821.334116491475</v>
      </c>
      <c r="G192" s="7">
        <v>44461.183159648092</v>
      </c>
      <c r="H192" s="7">
        <v>54681.620055071879</v>
      </c>
      <c r="I192" s="7">
        <v>77162.686940040177</v>
      </c>
      <c r="J192" s="7">
        <v>5820.2149776767801</v>
      </c>
      <c r="L192" s="7">
        <v>157.01844080619099</v>
      </c>
      <c r="M192" s="7">
        <v>1846331.9134947525</v>
      </c>
      <c r="N192" s="7">
        <v>15147.44759353046</v>
      </c>
      <c r="O192" s="7">
        <v>39669.429916644214</v>
      </c>
      <c r="P192" s="7">
        <v>136799.2888330401</v>
      </c>
      <c r="Q192" s="7">
        <v>2374345.3392681917</v>
      </c>
      <c r="R192" s="67">
        <f t="shared" si="2"/>
        <v>12873.24643226955</v>
      </c>
      <c r="S192"/>
      <c r="T192"/>
    </row>
    <row r="193" spans="1:20" x14ac:dyDescent="0.25">
      <c r="A193" s="7" t="s">
        <v>187</v>
      </c>
      <c r="B193" s="7">
        <v>63557.118844331446</v>
      </c>
      <c r="C193" s="7">
        <v>715435.85793848021</v>
      </c>
      <c r="D193" s="7">
        <v>3526229.1573276054</v>
      </c>
      <c r="E193" s="7">
        <v>315105.75959571125</v>
      </c>
      <c r="F193" s="7">
        <v>140064.6545348551</v>
      </c>
      <c r="G193" s="7">
        <v>529910.15690036782</v>
      </c>
      <c r="H193" s="7">
        <v>148433.66833908454</v>
      </c>
      <c r="I193" s="7">
        <v>8818782.6042501498</v>
      </c>
      <c r="J193" s="7">
        <v>219523.2018661586</v>
      </c>
      <c r="K193" s="7">
        <v>2675.4379662369302</v>
      </c>
      <c r="L193" s="7">
        <v>10415.56571160048</v>
      </c>
      <c r="M193" s="7">
        <v>7558512.937554637</v>
      </c>
      <c r="N193" s="7">
        <v>1464966.8535218558</v>
      </c>
      <c r="O193" s="7">
        <v>387800.19311796431</v>
      </c>
      <c r="P193" s="7">
        <v>3313553.8538120375</v>
      </c>
      <c r="Q193" s="7">
        <v>27214967.021281078</v>
      </c>
      <c r="R193" s="67">
        <f t="shared" si="2"/>
        <v>718111.29590471718</v>
      </c>
      <c r="S193"/>
      <c r="T193"/>
    </row>
    <row r="194" spans="1:20" x14ac:dyDescent="0.25">
      <c r="A194" s="7" t="s">
        <v>188</v>
      </c>
      <c r="B194" s="7">
        <v>86933.150820115829</v>
      </c>
      <c r="D194" s="7">
        <v>42097.748192305364</v>
      </c>
      <c r="E194" s="7">
        <v>9881.2371982738496</v>
      </c>
      <c r="F194" s="7">
        <v>3668.6150810083536</v>
      </c>
      <c r="G194" s="7">
        <v>29916.49862111199</v>
      </c>
      <c r="H194" s="7">
        <v>45223.609589221902</v>
      </c>
      <c r="I194" s="7">
        <v>18421.747188812649</v>
      </c>
      <c r="J194" s="7">
        <v>7117.0856325369541</v>
      </c>
      <c r="L194" s="7">
        <v>548.16466549919096</v>
      </c>
      <c r="M194" s="7">
        <v>933498.38937651366</v>
      </c>
      <c r="N194" s="7">
        <v>91604.9332672413</v>
      </c>
      <c r="O194" s="7">
        <v>7718.6762014412798</v>
      </c>
      <c r="P194" s="7">
        <v>23322.439164539479</v>
      </c>
      <c r="Q194" s="7">
        <v>1299952.294998622</v>
      </c>
      <c r="R194" s="67">
        <f t="shared" si="2"/>
        <v>0</v>
      </c>
      <c r="S194"/>
      <c r="T194"/>
    </row>
    <row r="195" spans="1:20" x14ac:dyDescent="0.25">
      <c r="A195" s="7" t="s">
        <v>189</v>
      </c>
      <c r="B195" s="7">
        <v>694.25181982893002</v>
      </c>
      <c r="C195" s="7">
        <v>25104.250673119779</v>
      </c>
      <c r="D195" s="7">
        <v>44355.683239366583</v>
      </c>
      <c r="E195" s="7">
        <v>18606.182762406468</v>
      </c>
      <c r="F195" s="7">
        <v>8653.8861134229719</v>
      </c>
      <c r="G195" s="7">
        <v>17984.431551441761</v>
      </c>
      <c r="H195" s="7">
        <v>28138.169649698117</v>
      </c>
      <c r="I195" s="7">
        <v>219895.11845372198</v>
      </c>
      <c r="J195" s="7">
        <v>15662.908549728565</v>
      </c>
      <c r="L195" s="7">
        <v>5271.0209608014247</v>
      </c>
      <c r="M195" s="7">
        <v>3076659.9767980711</v>
      </c>
      <c r="N195" s="7">
        <v>42013.76625807766</v>
      </c>
      <c r="O195" s="7">
        <v>30091.415578063599</v>
      </c>
      <c r="P195" s="7">
        <v>184751.91212777869</v>
      </c>
      <c r="Q195" s="7">
        <v>3717882.9745355276</v>
      </c>
      <c r="R195" s="67">
        <f t="shared" si="2"/>
        <v>25104.250673119779</v>
      </c>
      <c r="S195"/>
      <c r="T195"/>
    </row>
    <row r="196" spans="1:20" x14ac:dyDescent="0.25">
      <c r="A196" s="7" t="s">
        <v>271</v>
      </c>
      <c r="B196" s="7">
        <v>10694.94505216381</v>
      </c>
      <c r="C196" s="7">
        <v>8445.8120387759409</v>
      </c>
      <c r="D196" s="7">
        <v>29028.008439458383</v>
      </c>
      <c r="E196" s="7">
        <v>25424.336973613048</v>
      </c>
      <c r="F196" s="7">
        <v>43324.104632661467</v>
      </c>
      <c r="G196" s="7">
        <v>8593.9129548615201</v>
      </c>
      <c r="H196" s="7">
        <v>22597.116322294802</v>
      </c>
      <c r="I196" s="7">
        <v>114935.41112988415</v>
      </c>
      <c r="L196" s="7">
        <v>21305.190606358101</v>
      </c>
      <c r="M196" s="7">
        <v>865029.44202589162</v>
      </c>
      <c r="N196" s="7">
        <v>52052.668741620379</v>
      </c>
      <c r="O196" s="7">
        <v>16136.66815478404</v>
      </c>
      <c r="P196" s="7">
        <v>21917.574028448747</v>
      </c>
      <c r="Q196" s="7">
        <v>1239485.191100816</v>
      </c>
      <c r="R196" s="67">
        <f t="shared" ref="R196:R215" si="3">+K196+C196</f>
        <v>8445.8120387759409</v>
      </c>
      <c r="S196"/>
      <c r="T196"/>
    </row>
    <row r="197" spans="1:20" x14ac:dyDescent="0.25">
      <c r="A197" s="7" t="s">
        <v>190</v>
      </c>
      <c r="B197" s="7">
        <v>2619.7188186614412</v>
      </c>
      <c r="C197" s="7">
        <v>16926.407677847914</v>
      </c>
      <c r="D197" s="7">
        <v>71103.999148513132</v>
      </c>
      <c r="E197" s="7">
        <v>51044.834144532259</v>
      </c>
      <c r="F197" s="7">
        <v>15251.097825186231</v>
      </c>
      <c r="G197" s="7">
        <v>70601.572925994551</v>
      </c>
      <c r="H197" s="7">
        <v>27950.24894834415</v>
      </c>
      <c r="I197" s="7">
        <v>198883.35738592665</v>
      </c>
      <c r="J197" s="7">
        <v>4618.6122481687098</v>
      </c>
      <c r="L197" s="7">
        <v>3645.2859239239401</v>
      </c>
      <c r="M197" s="7">
        <v>2960771.8018480735</v>
      </c>
      <c r="N197" s="7">
        <v>95895.272322898847</v>
      </c>
      <c r="O197" s="7">
        <v>36595.77564841343</v>
      </c>
      <c r="P197" s="7">
        <v>111375.25305133895</v>
      </c>
      <c r="Q197" s="7">
        <v>3667283.2379178237</v>
      </c>
      <c r="R197" s="67">
        <f t="shared" si="3"/>
        <v>16926.407677847914</v>
      </c>
      <c r="S197"/>
      <c r="T197"/>
    </row>
    <row r="198" spans="1:20" x14ac:dyDescent="0.25">
      <c r="A198" s="7" t="s">
        <v>191</v>
      </c>
      <c r="B198" s="7">
        <v>101963.88355318783</v>
      </c>
      <c r="C198" s="7">
        <v>209249.03419233626</v>
      </c>
      <c r="D198" s="7">
        <v>144451.90216035803</v>
      </c>
      <c r="E198" s="7">
        <v>52724.965344698838</v>
      </c>
      <c r="F198" s="7">
        <v>20644.370425314322</v>
      </c>
      <c r="G198" s="7">
        <v>32550.317654424449</v>
      </c>
      <c r="H198" s="7">
        <v>115200.83996746832</v>
      </c>
      <c r="I198" s="7">
        <v>656166.11649727134</v>
      </c>
      <c r="J198" s="7">
        <v>1989.3131320442369</v>
      </c>
      <c r="K198" s="7">
        <v>5346.8937739305602</v>
      </c>
      <c r="L198" s="7">
        <v>2991.9712038200059</v>
      </c>
      <c r="M198" s="7">
        <v>2695861.7760690115</v>
      </c>
      <c r="N198" s="7">
        <v>112120.23766865885</v>
      </c>
      <c r="O198" s="7">
        <v>89737.797074353148</v>
      </c>
      <c r="P198" s="7">
        <v>249633.7526227386</v>
      </c>
      <c r="Q198" s="7">
        <v>4490633.1713396162</v>
      </c>
      <c r="R198" s="67">
        <f t="shared" si="3"/>
        <v>214595.92796626681</v>
      </c>
      <c r="S198"/>
      <c r="T198"/>
    </row>
    <row r="199" spans="1:20" x14ac:dyDescent="0.25">
      <c r="A199" s="7" t="s">
        <v>192</v>
      </c>
      <c r="B199" s="7">
        <v>540.29925466349505</v>
      </c>
      <c r="C199" s="7">
        <v>9905.8459026386008</v>
      </c>
      <c r="D199" s="7">
        <v>51032.431177274957</v>
      </c>
      <c r="E199" s="7">
        <v>24765.018427338866</v>
      </c>
      <c r="F199" s="7">
        <v>9768.2097403190255</v>
      </c>
      <c r="G199" s="7">
        <v>16979.491463338585</v>
      </c>
      <c r="I199" s="7">
        <v>181243.22748853199</v>
      </c>
      <c r="J199" s="7">
        <v>14744.968221534271</v>
      </c>
      <c r="M199" s="7">
        <v>1015691.4356768091</v>
      </c>
      <c r="N199" s="7">
        <v>65478.81521565259</v>
      </c>
      <c r="O199" s="7">
        <v>33823.589258064399</v>
      </c>
      <c r="P199" s="7">
        <v>80903.377295174811</v>
      </c>
      <c r="Q199" s="7">
        <v>1504876.7091213407</v>
      </c>
      <c r="R199" s="67">
        <f t="shared" si="3"/>
        <v>9905.8459026386008</v>
      </c>
      <c r="S199"/>
      <c r="T199"/>
    </row>
    <row r="200" spans="1:20" x14ac:dyDescent="0.25">
      <c r="A200" s="7" t="s">
        <v>193</v>
      </c>
      <c r="B200" s="7">
        <v>23539.268656444201</v>
      </c>
      <c r="C200" s="7">
        <v>8139.2680708101898</v>
      </c>
      <c r="D200" s="7">
        <v>116288.06263956311</v>
      </c>
      <c r="E200" s="7">
        <v>21018.527467111369</v>
      </c>
      <c r="F200" s="7">
        <v>13834.500061739242</v>
      </c>
      <c r="G200" s="7">
        <v>28995.950971342711</v>
      </c>
      <c r="H200" s="7">
        <v>38999.902633014062</v>
      </c>
      <c r="I200" s="7">
        <v>448295.47870279604</v>
      </c>
      <c r="J200" s="7">
        <v>4584.3024240487148</v>
      </c>
      <c r="M200" s="7">
        <v>2864845.7144982051</v>
      </c>
      <c r="N200" s="7">
        <v>43710.34746387168</v>
      </c>
      <c r="O200" s="7">
        <v>12565.847553264708</v>
      </c>
      <c r="P200" s="7">
        <v>64800.601059390428</v>
      </c>
      <c r="Q200" s="7">
        <v>3689617.7722016014</v>
      </c>
      <c r="R200" s="67">
        <f t="shared" si="3"/>
        <v>8139.2680708101898</v>
      </c>
      <c r="S200"/>
      <c r="T200"/>
    </row>
    <row r="201" spans="1:20" x14ac:dyDescent="0.25">
      <c r="A201" s="7" t="s">
        <v>194</v>
      </c>
      <c r="B201" s="7">
        <v>3509.1997576989802</v>
      </c>
      <c r="C201" s="7">
        <v>681034.18501239212</v>
      </c>
      <c r="D201" s="7">
        <v>425337.14457247243</v>
      </c>
      <c r="E201" s="7">
        <v>45194.732520145102</v>
      </c>
      <c r="F201" s="7">
        <v>17012.379662323223</v>
      </c>
      <c r="G201" s="7">
        <v>30347.01962571072</v>
      </c>
      <c r="H201" s="7">
        <v>23027.18492051326</v>
      </c>
      <c r="I201" s="7">
        <v>659042.59678243625</v>
      </c>
      <c r="J201" s="7">
        <v>5548.5284815138002</v>
      </c>
      <c r="K201" s="7">
        <v>95770.889929151206</v>
      </c>
      <c r="M201" s="7">
        <v>4007201.804520071</v>
      </c>
      <c r="N201" s="7">
        <v>248018.61251657645</v>
      </c>
      <c r="O201" s="7">
        <v>53598.59838623106</v>
      </c>
      <c r="P201" s="7">
        <v>355724.51714383595</v>
      </c>
      <c r="Q201" s="7">
        <v>6650367.3938310714</v>
      </c>
      <c r="R201" s="67">
        <f t="shared" si="3"/>
        <v>776805.07494154328</v>
      </c>
      <c r="S201"/>
      <c r="T201"/>
    </row>
    <row r="202" spans="1:20" x14ac:dyDescent="0.25">
      <c r="A202" s="7" t="s">
        <v>195</v>
      </c>
      <c r="B202" s="7">
        <v>15265.91880663862</v>
      </c>
      <c r="C202" s="7">
        <v>88210.938162742299</v>
      </c>
      <c r="D202" s="7">
        <v>79599.01672788983</v>
      </c>
      <c r="E202" s="7">
        <v>38696.898617271065</v>
      </c>
      <c r="F202" s="7">
        <v>11534.150850250669</v>
      </c>
      <c r="G202" s="7">
        <v>38115.543061157638</v>
      </c>
      <c r="H202" s="7">
        <v>21314.022243571239</v>
      </c>
      <c r="I202" s="7">
        <v>142921.93119315067</v>
      </c>
      <c r="J202" s="7">
        <v>23445.370368995202</v>
      </c>
      <c r="L202" s="7">
        <v>13319.89148227849</v>
      </c>
      <c r="M202" s="7">
        <v>1304642.6807844276</v>
      </c>
      <c r="N202" s="7">
        <v>34586.710556429731</v>
      </c>
      <c r="O202" s="7">
        <v>29761.56762447445</v>
      </c>
      <c r="P202" s="7">
        <v>100026.01133978521</v>
      </c>
      <c r="Q202" s="7">
        <v>1941440.6518190629</v>
      </c>
      <c r="R202" s="67">
        <f t="shared" si="3"/>
        <v>88210.938162742299</v>
      </c>
      <c r="S202"/>
      <c r="T202"/>
    </row>
    <row r="203" spans="1:20" x14ac:dyDescent="0.25">
      <c r="A203" s="7" t="s">
        <v>196</v>
      </c>
      <c r="B203" s="7">
        <v>50007.022955466418</v>
      </c>
      <c r="C203" s="7">
        <v>96136.57450750217</v>
      </c>
      <c r="D203" s="7">
        <v>873689.50157020637</v>
      </c>
      <c r="E203" s="7">
        <v>101913.34518176522</v>
      </c>
      <c r="F203" s="7">
        <v>59500.905748449659</v>
      </c>
      <c r="G203" s="7">
        <v>213755.07273481286</v>
      </c>
      <c r="H203" s="7">
        <v>148260.22766985054</v>
      </c>
      <c r="I203" s="7">
        <v>2828350.4312152308</v>
      </c>
      <c r="J203" s="7">
        <v>250344.50402003533</v>
      </c>
      <c r="K203" s="7">
        <v>12079.897644214219</v>
      </c>
      <c r="M203" s="7">
        <v>7325964.3797692209</v>
      </c>
      <c r="N203" s="7">
        <v>374282.93030757119</v>
      </c>
      <c r="O203" s="7">
        <v>197780.53042256183</v>
      </c>
      <c r="P203" s="7">
        <v>1006517.3590123095</v>
      </c>
      <c r="Q203" s="7">
        <v>13538582.682759197</v>
      </c>
      <c r="R203" s="67">
        <f t="shared" si="3"/>
        <v>108216.47215171639</v>
      </c>
      <c r="S203"/>
      <c r="T203"/>
    </row>
    <row r="204" spans="1:20" x14ac:dyDescent="0.25">
      <c r="A204" s="7" t="s">
        <v>197</v>
      </c>
      <c r="B204" s="7">
        <v>446.363485103816</v>
      </c>
      <c r="C204" s="7">
        <v>55852.072027432798</v>
      </c>
      <c r="D204" s="7">
        <v>125059.45978154203</v>
      </c>
      <c r="E204" s="7">
        <v>49414.915525135999</v>
      </c>
      <c r="F204" s="7">
        <v>17478.528402564167</v>
      </c>
      <c r="G204" s="7">
        <v>11562.560386732401</v>
      </c>
      <c r="H204" s="7">
        <v>17684.178919689261</v>
      </c>
      <c r="I204" s="7">
        <v>514324.60440858547</v>
      </c>
      <c r="J204" s="7">
        <v>3026.6901757281166</v>
      </c>
      <c r="K204" s="7">
        <v>3604.0467712364598</v>
      </c>
      <c r="M204" s="7">
        <v>2002771.9231885716</v>
      </c>
      <c r="N204" s="7">
        <v>72468.466845929695</v>
      </c>
      <c r="O204" s="7">
        <v>27566.798008354141</v>
      </c>
      <c r="P204" s="7">
        <v>93955.598579253521</v>
      </c>
      <c r="Q204" s="7">
        <v>2995216.2065058593</v>
      </c>
      <c r="R204" s="67">
        <f t="shared" si="3"/>
        <v>59456.11879866926</v>
      </c>
      <c r="S204"/>
      <c r="T204"/>
    </row>
    <row r="205" spans="1:20" x14ac:dyDescent="0.25">
      <c r="A205" s="7" t="s">
        <v>198</v>
      </c>
      <c r="B205" s="7">
        <v>62011.892777396119</v>
      </c>
      <c r="C205" s="7">
        <v>150974.26260315799</v>
      </c>
      <c r="D205" s="7">
        <v>1197575.6541338218</v>
      </c>
      <c r="E205" s="7">
        <v>116082.47538810529</v>
      </c>
      <c r="F205" s="7">
        <v>44470.525537370981</v>
      </c>
      <c r="G205" s="7">
        <v>140704.80667800215</v>
      </c>
      <c r="H205" s="7">
        <v>244724.89475975832</v>
      </c>
      <c r="I205" s="7">
        <v>3023081.4182373383</v>
      </c>
      <c r="J205" s="7">
        <v>12424.395438905569</v>
      </c>
      <c r="K205" s="7">
        <v>3629.6775075281098</v>
      </c>
      <c r="L205" s="7">
        <v>5109.2820958631855</v>
      </c>
      <c r="M205" s="7">
        <v>5751563.6872671656</v>
      </c>
      <c r="N205" s="7">
        <v>270522.80103408848</v>
      </c>
      <c r="O205" s="7">
        <v>262946.01832475368</v>
      </c>
      <c r="P205" s="7">
        <v>773580.31706863758</v>
      </c>
      <c r="Q205" s="7">
        <v>12059402.108851895</v>
      </c>
      <c r="R205" s="67">
        <f t="shared" si="3"/>
        <v>154603.94011068609</v>
      </c>
      <c r="S205"/>
      <c r="T205"/>
    </row>
    <row r="206" spans="1:20" x14ac:dyDescent="0.25">
      <c r="A206" s="7" t="s">
        <v>201</v>
      </c>
      <c r="B206" s="7">
        <v>48615.87469729266</v>
      </c>
      <c r="C206" s="7">
        <v>160731.95108324024</v>
      </c>
      <c r="D206" s="7">
        <v>2454192.9748433051</v>
      </c>
      <c r="E206" s="7">
        <v>136104.69211988343</v>
      </c>
      <c r="F206" s="7">
        <v>45776.62112965736</v>
      </c>
      <c r="G206" s="7">
        <v>281417.12538845517</v>
      </c>
      <c r="H206" s="7">
        <v>514120.54343844252</v>
      </c>
      <c r="I206" s="7">
        <v>2981352.5463686311</v>
      </c>
      <c r="J206" s="7">
        <v>29696.023420892721</v>
      </c>
      <c r="K206" s="7">
        <v>3757.8403371333816</v>
      </c>
      <c r="L206" s="7">
        <v>34572.674615275952</v>
      </c>
      <c r="M206" s="7">
        <v>8691159.5489508938</v>
      </c>
      <c r="N206" s="7">
        <v>445753.16052709136</v>
      </c>
      <c r="O206" s="7">
        <v>68217.403895087744</v>
      </c>
      <c r="P206" s="7">
        <v>2536759.8400015053</v>
      </c>
      <c r="Q206" s="7">
        <v>18432228.820816785</v>
      </c>
      <c r="R206" s="67">
        <f t="shared" si="3"/>
        <v>164489.79142037363</v>
      </c>
      <c r="S206"/>
      <c r="T206"/>
    </row>
    <row r="207" spans="1:20" x14ac:dyDescent="0.25">
      <c r="A207" s="7" t="s">
        <v>199</v>
      </c>
      <c r="C207" s="7">
        <v>8747.1524754243001</v>
      </c>
      <c r="D207" s="7">
        <v>13970.188754184315</v>
      </c>
      <c r="E207" s="7">
        <v>3370.649189481474</v>
      </c>
      <c r="F207" s="7">
        <v>2036.7022570714</v>
      </c>
      <c r="G207" s="7">
        <v>16544.75221576689</v>
      </c>
      <c r="H207" s="7">
        <v>7385.2308660138697</v>
      </c>
      <c r="I207" s="7">
        <v>74599.10290230393</v>
      </c>
      <c r="M207" s="7">
        <v>812965.79389737814</v>
      </c>
      <c r="N207" s="7">
        <v>40841.497527498999</v>
      </c>
      <c r="O207" s="7">
        <v>19946.218736717099</v>
      </c>
      <c r="P207" s="7">
        <v>49126.909117392905</v>
      </c>
      <c r="Q207" s="7">
        <v>1049534.1979392334</v>
      </c>
      <c r="R207" s="67">
        <f t="shared" si="3"/>
        <v>8747.1524754243001</v>
      </c>
      <c r="S207"/>
      <c r="T207"/>
    </row>
    <row r="208" spans="1:20" x14ac:dyDescent="0.25">
      <c r="A208" s="7" t="s">
        <v>202</v>
      </c>
      <c r="B208" s="7">
        <v>9297.7135161196111</v>
      </c>
      <c r="C208" s="7">
        <v>16166.787944093967</v>
      </c>
      <c r="D208" s="7">
        <v>429370.59888152441</v>
      </c>
      <c r="E208" s="7">
        <v>57842.621189574886</v>
      </c>
      <c r="F208" s="7">
        <v>49005.959184182677</v>
      </c>
      <c r="G208" s="7">
        <v>56044.882009545901</v>
      </c>
      <c r="H208" s="7">
        <v>93478.923744051921</v>
      </c>
      <c r="I208" s="7">
        <v>1139435.2702063473</v>
      </c>
      <c r="J208" s="7">
        <v>19136.943776899512</v>
      </c>
      <c r="M208" s="7">
        <v>4447004.1622562362</v>
      </c>
      <c r="N208" s="7">
        <v>199878.91140371474</v>
      </c>
      <c r="O208" s="7">
        <v>174187.70610593574</v>
      </c>
      <c r="P208" s="7">
        <v>380716.08823163155</v>
      </c>
      <c r="Q208" s="7">
        <v>7071566.5684498576</v>
      </c>
      <c r="R208" s="67">
        <f t="shared" si="3"/>
        <v>16166.787944093967</v>
      </c>
      <c r="S208"/>
      <c r="T208"/>
    </row>
    <row r="209" spans="1:20" x14ac:dyDescent="0.25">
      <c r="A209" s="7" t="s">
        <v>203</v>
      </c>
      <c r="B209" s="7">
        <v>820.06247075559804</v>
      </c>
      <c r="C209" s="7">
        <v>8707.6535143882993</v>
      </c>
      <c r="D209" s="7">
        <v>4181.1767297017004</v>
      </c>
      <c r="E209" s="7">
        <v>1089.789897784543</v>
      </c>
      <c r="F209" s="7">
        <v>5292.2678074393098</v>
      </c>
      <c r="G209" s="7">
        <v>23462.454456627587</v>
      </c>
      <c r="H209" s="7">
        <v>2331.5458723174702</v>
      </c>
      <c r="I209" s="7">
        <v>12522.460459626294</v>
      </c>
      <c r="J209" s="7">
        <v>1165.80448443766</v>
      </c>
      <c r="M209" s="7">
        <v>701341.18957517494</v>
      </c>
      <c r="N209" s="7">
        <v>47692.424340538899</v>
      </c>
      <c r="P209" s="7">
        <v>40659.372458532132</v>
      </c>
      <c r="Q209" s="7">
        <v>849266.20206732443</v>
      </c>
      <c r="R209" s="67">
        <f t="shared" si="3"/>
        <v>8707.6535143882993</v>
      </c>
      <c r="S209"/>
      <c r="T209"/>
    </row>
    <row r="210" spans="1:20" x14ac:dyDescent="0.25">
      <c r="A210" s="7" t="s">
        <v>204</v>
      </c>
      <c r="B210" s="7">
        <v>1199.7843101311989</v>
      </c>
      <c r="C210" s="7">
        <v>64071.898252064311</v>
      </c>
      <c r="D210" s="7">
        <v>620208.37961340253</v>
      </c>
      <c r="E210" s="7">
        <v>52298.241498660274</v>
      </c>
      <c r="F210" s="7">
        <v>6530.4202966868397</v>
      </c>
      <c r="G210" s="7">
        <v>10329.653836484833</v>
      </c>
      <c r="H210" s="7">
        <v>9297.7785926281776</v>
      </c>
      <c r="I210" s="7">
        <v>654802.20767175592</v>
      </c>
      <c r="J210" s="7">
        <v>13334.388774601008</v>
      </c>
      <c r="L210" s="7">
        <v>2810.8136964548612</v>
      </c>
      <c r="M210" s="7">
        <v>3764322.5351028494</v>
      </c>
      <c r="N210" s="7">
        <v>125467.14544057526</v>
      </c>
      <c r="O210" s="7">
        <v>86483.903797898136</v>
      </c>
      <c r="P210" s="7">
        <v>335115.33262697764</v>
      </c>
      <c r="Q210" s="7">
        <v>5746272.4835111713</v>
      </c>
      <c r="R210" s="67">
        <f t="shared" si="3"/>
        <v>64071.898252064311</v>
      </c>
      <c r="S210"/>
      <c r="T210"/>
    </row>
    <row r="211" spans="1:20" x14ac:dyDescent="0.25">
      <c r="A211" s="7" t="s">
        <v>205</v>
      </c>
      <c r="B211" s="7">
        <v>2658.3425738192059</v>
      </c>
      <c r="C211" s="7">
        <v>14174.951588518947</v>
      </c>
      <c r="D211" s="7">
        <v>173193.59079558036</v>
      </c>
      <c r="E211" s="7">
        <v>35428.604128766179</v>
      </c>
      <c r="F211" s="7">
        <v>55579.45809642208</v>
      </c>
      <c r="G211" s="7">
        <v>13932.701184971611</v>
      </c>
      <c r="H211" s="7">
        <v>5432.1754747215773</v>
      </c>
      <c r="I211" s="7">
        <v>956833.55280157912</v>
      </c>
      <c r="J211" s="7">
        <v>32249.501554034352</v>
      </c>
      <c r="M211" s="7">
        <v>3336729.2171072662</v>
      </c>
      <c r="N211" s="7">
        <v>9991.6023113077099</v>
      </c>
      <c r="O211" s="7">
        <v>108852.90341942596</v>
      </c>
      <c r="P211" s="7">
        <v>62516.551361846628</v>
      </c>
      <c r="Q211" s="7">
        <v>4807573.1523982594</v>
      </c>
      <c r="R211" s="67">
        <f t="shared" si="3"/>
        <v>14174.951588518947</v>
      </c>
      <c r="S211"/>
      <c r="T211"/>
    </row>
    <row r="212" spans="1:20" x14ac:dyDescent="0.25">
      <c r="A212" s="7" t="s">
        <v>200</v>
      </c>
      <c r="B212" s="7">
        <v>4740.6175789981189</v>
      </c>
      <c r="C212" s="7">
        <v>85835.491037655491</v>
      </c>
      <c r="D212" s="7">
        <v>563780.24872193614</v>
      </c>
      <c r="E212" s="7">
        <v>53528.541007838714</v>
      </c>
      <c r="F212" s="7">
        <v>322948.53422699205</v>
      </c>
      <c r="G212" s="7">
        <v>25480.33514737694</v>
      </c>
      <c r="H212" s="7">
        <v>23779.426896286452</v>
      </c>
      <c r="I212" s="7">
        <v>797862.68106610852</v>
      </c>
      <c r="J212" s="7">
        <v>9454.1914009003995</v>
      </c>
      <c r="K212" s="7">
        <v>1953.9385814555271</v>
      </c>
      <c r="L212" s="7">
        <v>20440.582253181434</v>
      </c>
      <c r="M212" s="7">
        <v>2665050.7514583957</v>
      </c>
      <c r="N212" s="7">
        <v>79274.484080860493</v>
      </c>
      <c r="O212" s="7">
        <v>253996.6615935959</v>
      </c>
      <c r="P212" s="7">
        <v>505441.01748399035</v>
      </c>
      <c r="Q212" s="7">
        <v>5413567.5025355723</v>
      </c>
      <c r="R212" s="67">
        <f t="shared" si="3"/>
        <v>87789.429619111019</v>
      </c>
      <c r="S212"/>
      <c r="T212"/>
    </row>
    <row r="213" spans="1:20" x14ac:dyDescent="0.25">
      <c r="A213" s="7" t="s">
        <v>272</v>
      </c>
      <c r="B213" s="7">
        <v>1659.405567746674</v>
      </c>
      <c r="C213" s="7">
        <v>13447.86169351</v>
      </c>
      <c r="D213" s="7">
        <v>174566.82987545879</v>
      </c>
      <c r="E213" s="7">
        <v>60923.656071564066</v>
      </c>
      <c r="F213" s="7">
        <v>59864.359414677834</v>
      </c>
      <c r="G213" s="7">
        <v>22753.626600128689</v>
      </c>
      <c r="H213" s="7">
        <v>2871.0933164918661</v>
      </c>
      <c r="I213" s="7">
        <v>213974.37873426502</v>
      </c>
      <c r="J213" s="7">
        <v>13799.883210606025</v>
      </c>
      <c r="K213" s="7">
        <v>3232.0341383610298</v>
      </c>
      <c r="M213" s="7">
        <v>3715680.8583914484</v>
      </c>
      <c r="N213" s="7">
        <v>121895.77599547361</v>
      </c>
      <c r="O213" s="7">
        <v>48000.21915163393</v>
      </c>
      <c r="P213" s="7">
        <v>146485.98975061779</v>
      </c>
      <c r="Q213" s="7">
        <v>4599155.9719119836</v>
      </c>
      <c r="R213" s="67">
        <f t="shared" si="3"/>
        <v>16679.895831871028</v>
      </c>
      <c r="S213"/>
      <c r="T213"/>
    </row>
    <row r="214" spans="1:20" x14ac:dyDescent="0.25">
      <c r="A214" s="7" t="s">
        <v>275</v>
      </c>
      <c r="B214" s="7">
        <v>4755.5246580313424</v>
      </c>
      <c r="C214" s="7">
        <v>142223.08728907333</v>
      </c>
      <c r="D214" s="7">
        <v>3444303.2915636343</v>
      </c>
      <c r="E214" s="7">
        <v>101792.91319443492</v>
      </c>
      <c r="F214" s="7">
        <v>91491.381212062115</v>
      </c>
      <c r="G214" s="7">
        <v>187457.51713058271</v>
      </c>
      <c r="H214" s="7">
        <v>82147.976431277362</v>
      </c>
      <c r="I214" s="7">
        <v>4140079.6608795566</v>
      </c>
      <c r="J214" s="7">
        <v>31156.63737122481</v>
      </c>
      <c r="L214" s="7">
        <v>10123.999220139662</v>
      </c>
      <c r="M214" s="7">
        <v>2154580.9658222632</v>
      </c>
      <c r="N214" s="7">
        <v>33823.78838542552</v>
      </c>
      <c r="O214" s="7">
        <v>286057.21343558008</v>
      </c>
      <c r="P214" s="7">
        <v>1072875.7978791241</v>
      </c>
      <c r="Q214" s="7">
        <v>11782869.754472408</v>
      </c>
      <c r="R214" s="67">
        <f t="shared" si="3"/>
        <v>142223.08728907333</v>
      </c>
      <c r="S214"/>
      <c r="T214"/>
    </row>
    <row r="215" spans="1:20" x14ac:dyDescent="0.25">
      <c r="A215" s="7" t="s">
        <v>261</v>
      </c>
      <c r="B215" s="7">
        <v>17975119.184512321</v>
      </c>
      <c r="C215" s="7">
        <v>65157960.785658695</v>
      </c>
      <c r="D215" s="7">
        <v>259583102.29041404</v>
      </c>
      <c r="E215" s="7">
        <v>22857753.388557762</v>
      </c>
      <c r="F215" s="7">
        <v>22328348.531103387</v>
      </c>
      <c r="G215" s="7">
        <v>48009107.085140027</v>
      </c>
      <c r="H215" s="7">
        <v>27051714.488493375</v>
      </c>
      <c r="I215" s="7">
        <v>460916359.21441495</v>
      </c>
      <c r="J215" s="7">
        <v>7813026.5945158042</v>
      </c>
      <c r="K215" s="7">
        <v>1331152.5597918134</v>
      </c>
      <c r="L215" s="7">
        <v>4326444.3877412304</v>
      </c>
      <c r="M215" s="7">
        <v>896507906.20911109</v>
      </c>
      <c r="N215" s="7">
        <v>59169562.078232467</v>
      </c>
      <c r="O215" s="7">
        <v>33153913.106655642</v>
      </c>
      <c r="P215" s="7">
        <v>190243981.78552303</v>
      </c>
      <c r="Q215" s="7">
        <v>2116425451.6898656</v>
      </c>
      <c r="R215" s="67">
        <f t="shared" si="3"/>
        <v>66489113.345450506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workbookViewId="0">
      <selection activeCell="U31" sqref="U31"/>
    </sheetView>
  </sheetViews>
  <sheetFormatPr defaultRowHeight="15" x14ac:dyDescent="0.25"/>
  <cols>
    <col min="1" max="1" width="18.42578125" customWidth="1"/>
  </cols>
  <sheetData>
    <row r="1" spans="1:19" x14ac:dyDescent="0.25">
      <c r="B1">
        <v>2000</v>
      </c>
      <c r="C1">
        <v>2001</v>
      </c>
      <c r="D1">
        <v>2002</v>
      </c>
      <c r="E1">
        <v>2003</v>
      </c>
      <c r="F1">
        <v>2004</v>
      </c>
      <c r="G1">
        <v>2005</v>
      </c>
      <c r="H1">
        <v>2006</v>
      </c>
      <c r="I1">
        <v>2007</v>
      </c>
      <c r="J1">
        <v>2008</v>
      </c>
      <c r="K1">
        <v>2009</v>
      </c>
      <c r="L1">
        <v>2010</v>
      </c>
      <c r="M1">
        <v>2011</v>
      </c>
      <c r="N1">
        <v>2012</v>
      </c>
      <c r="O1">
        <v>2013</v>
      </c>
      <c r="P1">
        <v>2014</v>
      </c>
      <c r="Q1">
        <v>2015</v>
      </c>
      <c r="R1">
        <v>2016</v>
      </c>
      <c r="S1">
        <v>2017</v>
      </c>
    </row>
    <row r="2" spans="1:19" x14ac:dyDescent="0.25">
      <c r="A2" t="s">
        <v>414</v>
      </c>
    </row>
    <row r="3" spans="1:19" x14ac:dyDescent="0.25">
      <c r="A3" t="s">
        <v>401</v>
      </c>
      <c r="B3">
        <v>2756.7</v>
      </c>
      <c r="C3">
        <v>3062</v>
      </c>
      <c r="D3">
        <v>2989</v>
      </c>
      <c r="E3">
        <v>3467.6000000000004</v>
      </c>
      <c r="F3">
        <v>3242.2000000000003</v>
      </c>
      <c r="G3">
        <v>3487.7</v>
      </c>
      <c r="H3">
        <v>3173.2</v>
      </c>
      <c r="I3">
        <v>2990.3</v>
      </c>
      <c r="J3">
        <v>2935.8</v>
      </c>
      <c r="K3">
        <v>2903.7</v>
      </c>
      <c r="L3">
        <v>3229.4999999999995</v>
      </c>
      <c r="M3">
        <v>3099.7</v>
      </c>
      <c r="N3">
        <v>3030.5</v>
      </c>
      <c r="O3">
        <v>3009.3</v>
      </c>
      <c r="P3">
        <v>2431.9</v>
      </c>
      <c r="Q3">
        <v>2872.3999999999996</v>
      </c>
      <c r="R3">
        <v>3001.4999999999995</v>
      </c>
      <c r="S3">
        <v>3062.1</v>
      </c>
    </row>
    <row r="4" spans="1:19" x14ac:dyDescent="0.25">
      <c r="A4" t="s">
        <v>402</v>
      </c>
      <c r="B4">
        <v>2645.0000000000005</v>
      </c>
      <c r="C4">
        <v>2948.2</v>
      </c>
      <c r="D4">
        <v>2763.1</v>
      </c>
      <c r="E4">
        <v>3192</v>
      </c>
      <c r="F4">
        <v>3070</v>
      </c>
      <c r="G4">
        <v>3231.8999999999996</v>
      </c>
      <c r="H4">
        <v>2975.7</v>
      </c>
      <c r="I4">
        <v>2725.8999999999996</v>
      </c>
      <c r="J4">
        <v>2899.2</v>
      </c>
      <c r="K4">
        <v>2833</v>
      </c>
      <c r="L4">
        <v>3192.5451612903225</v>
      </c>
      <c r="M4">
        <v>2969.1</v>
      </c>
      <c r="N4">
        <v>2935.5483870967746</v>
      </c>
      <c r="O4">
        <v>3043.5000000000005</v>
      </c>
      <c r="P4">
        <v>2387.5</v>
      </c>
      <c r="Q4">
        <v>2784.5</v>
      </c>
      <c r="R4">
        <v>2912.0566871150977</v>
      </c>
      <c r="S4">
        <v>2887.2000000000003</v>
      </c>
    </row>
    <row r="5" spans="1:19" x14ac:dyDescent="0.25">
      <c r="A5" t="s">
        <v>403</v>
      </c>
      <c r="B5">
        <v>3188.2999999999997</v>
      </c>
      <c r="C5">
        <v>3562.7</v>
      </c>
      <c r="D5">
        <v>3442</v>
      </c>
      <c r="E5">
        <v>3867.6</v>
      </c>
      <c r="F5">
        <v>3759.9000000000005</v>
      </c>
      <c r="G5">
        <v>3981</v>
      </c>
      <c r="H5">
        <v>3799.8</v>
      </c>
      <c r="I5">
        <v>3514.4000000000005</v>
      </c>
      <c r="J5">
        <v>3509.8</v>
      </c>
      <c r="K5">
        <v>3399.2000000000003</v>
      </c>
      <c r="L5">
        <v>3781</v>
      </c>
      <c r="M5">
        <v>3539.3999999999996</v>
      </c>
      <c r="N5">
        <v>3509</v>
      </c>
      <c r="O5">
        <v>3448.7000000000007</v>
      </c>
      <c r="P5">
        <v>2892.1</v>
      </c>
      <c r="Q5">
        <v>3427.7</v>
      </c>
      <c r="R5">
        <v>3403.5999999999995</v>
      </c>
      <c r="S5">
        <v>3573.6000000000004</v>
      </c>
    </row>
    <row r="6" spans="1:19" x14ac:dyDescent="0.25">
      <c r="A6" t="s">
        <v>404</v>
      </c>
      <c r="B6">
        <v>2722.2000000000003</v>
      </c>
      <c r="C6">
        <v>3013.4000000000005</v>
      </c>
      <c r="D6">
        <v>2900.8</v>
      </c>
      <c r="E6">
        <v>3398.2</v>
      </c>
      <c r="F6">
        <v>3200.1000000000004</v>
      </c>
      <c r="G6">
        <v>3398.2</v>
      </c>
      <c r="H6">
        <v>3088.2000000000003</v>
      </c>
      <c r="I6">
        <v>2904.4999999999995</v>
      </c>
      <c r="J6">
        <v>3144.3</v>
      </c>
      <c r="K6">
        <v>3016.8</v>
      </c>
      <c r="L6">
        <v>3297.7</v>
      </c>
      <c r="M6">
        <v>3128.7</v>
      </c>
      <c r="N6">
        <v>3125.7</v>
      </c>
      <c r="O6">
        <v>3037.0999999999995</v>
      </c>
      <c r="P6">
        <v>2415.1999999999998</v>
      </c>
      <c r="Q6">
        <v>3051.6000000000004</v>
      </c>
      <c r="R6">
        <v>3081.5</v>
      </c>
      <c r="S6">
        <v>3085.2000000000003</v>
      </c>
    </row>
    <row r="7" spans="1:19" x14ac:dyDescent="0.25">
      <c r="A7" t="s">
        <v>405</v>
      </c>
      <c r="B7">
        <v>2722.2000000000003</v>
      </c>
      <c r="C7">
        <v>3013.4000000000005</v>
      </c>
      <c r="D7">
        <v>2900.8</v>
      </c>
      <c r="E7">
        <v>3398.2</v>
      </c>
      <c r="F7">
        <v>3200.1000000000004</v>
      </c>
      <c r="G7">
        <v>3398.2</v>
      </c>
      <c r="H7">
        <v>3088.2000000000003</v>
      </c>
      <c r="I7">
        <v>2904.4999999999995</v>
      </c>
      <c r="J7">
        <v>3144.3</v>
      </c>
      <c r="K7">
        <v>3016.8</v>
      </c>
      <c r="L7">
        <v>3297.7</v>
      </c>
      <c r="M7">
        <v>3128.7</v>
      </c>
      <c r="N7">
        <v>3125.7</v>
      </c>
      <c r="O7">
        <v>3037.0999999999995</v>
      </c>
      <c r="P7">
        <v>2415.1999999999998</v>
      </c>
      <c r="Q7">
        <v>3051.6000000000004</v>
      </c>
      <c r="R7">
        <v>3081.5</v>
      </c>
      <c r="S7">
        <v>3085.2000000000003</v>
      </c>
    </row>
    <row r="8" spans="1:19" x14ac:dyDescent="0.25">
      <c r="A8" t="s">
        <v>406</v>
      </c>
      <c r="B8">
        <v>2722.2000000000003</v>
      </c>
      <c r="C8">
        <v>3013.4000000000005</v>
      </c>
      <c r="D8">
        <v>2900.8</v>
      </c>
      <c r="E8">
        <v>3398.2</v>
      </c>
      <c r="F8">
        <v>3200.1000000000004</v>
      </c>
      <c r="G8">
        <v>3398.2</v>
      </c>
      <c r="H8">
        <v>3088.2000000000003</v>
      </c>
      <c r="I8">
        <v>2904.4999999999995</v>
      </c>
      <c r="J8">
        <v>3144.3</v>
      </c>
      <c r="K8">
        <v>3016.8</v>
      </c>
      <c r="L8">
        <v>3297.7</v>
      </c>
      <c r="M8">
        <v>3128.7</v>
      </c>
      <c r="N8">
        <v>3125.7</v>
      </c>
      <c r="O8">
        <v>3037.0999999999995</v>
      </c>
      <c r="P8">
        <v>2415.1999999999998</v>
      </c>
      <c r="Q8">
        <v>3051.6000000000004</v>
      </c>
      <c r="R8">
        <v>3081.5</v>
      </c>
      <c r="S8">
        <v>3085.2000000000003</v>
      </c>
    </row>
    <row r="9" spans="1:19" x14ac:dyDescent="0.25">
      <c r="A9" t="s">
        <v>407</v>
      </c>
      <c r="B9">
        <v>2592.3000000000006</v>
      </c>
      <c r="C9">
        <v>2894.2</v>
      </c>
      <c r="D9">
        <v>2823.9</v>
      </c>
      <c r="E9">
        <v>3231.5</v>
      </c>
      <c r="F9">
        <v>3086.8999999999996</v>
      </c>
      <c r="G9">
        <v>3283.7</v>
      </c>
      <c r="H9">
        <v>2928.6000000000004</v>
      </c>
      <c r="I9">
        <v>2723.5</v>
      </c>
      <c r="J9">
        <v>2893.2999999999997</v>
      </c>
      <c r="K9">
        <v>2836.4</v>
      </c>
      <c r="L9">
        <v>3251.4000000000005</v>
      </c>
      <c r="M9">
        <v>2974.2</v>
      </c>
      <c r="N9">
        <v>2919.8</v>
      </c>
      <c r="O9">
        <v>2934.3</v>
      </c>
      <c r="P9">
        <v>2259.9</v>
      </c>
      <c r="Q9">
        <v>2783.6</v>
      </c>
      <c r="R9">
        <v>2887.7999999999997</v>
      </c>
      <c r="S9">
        <v>2836.0569191343961</v>
      </c>
    </row>
    <row r="10" spans="1:19" x14ac:dyDescent="0.25">
      <c r="A10" t="s">
        <v>408</v>
      </c>
      <c r="B10">
        <v>2577.2999999999997</v>
      </c>
      <c r="C10">
        <v>2831.1000000000004</v>
      </c>
      <c r="D10">
        <v>2702</v>
      </c>
      <c r="E10">
        <v>3068.2000000000003</v>
      </c>
      <c r="F10">
        <v>3021.2000000000003</v>
      </c>
      <c r="G10">
        <v>3167.4</v>
      </c>
      <c r="H10">
        <v>2795.7000000000003</v>
      </c>
      <c r="I10">
        <v>2689.7000000000007</v>
      </c>
      <c r="J10">
        <v>2883.7999999999997</v>
      </c>
      <c r="K10">
        <v>2812.2000000000003</v>
      </c>
      <c r="L10">
        <v>3094.2</v>
      </c>
      <c r="M10">
        <v>2869.5</v>
      </c>
      <c r="N10">
        <v>2765.7</v>
      </c>
      <c r="O10">
        <v>2855.9</v>
      </c>
      <c r="P10">
        <v>2182.2999999999997</v>
      </c>
      <c r="Q10">
        <v>2745.9</v>
      </c>
      <c r="R10">
        <v>2766.6</v>
      </c>
      <c r="S10">
        <v>2721.3</v>
      </c>
    </row>
    <row r="11" spans="1:19" x14ac:dyDescent="0.25">
      <c r="A11" t="s">
        <v>409</v>
      </c>
      <c r="B11">
        <v>3127.2999999999993</v>
      </c>
      <c r="C11">
        <v>3540.7999999999997</v>
      </c>
      <c r="D11">
        <v>3418.8999999999996</v>
      </c>
      <c r="E11">
        <v>3724</v>
      </c>
      <c r="F11">
        <v>3716.6000000000004</v>
      </c>
      <c r="G11">
        <v>3791.4</v>
      </c>
      <c r="H11">
        <v>3607.4</v>
      </c>
      <c r="I11">
        <v>3317.3</v>
      </c>
      <c r="J11">
        <v>3552.6000000000004</v>
      </c>
      <c r="K11">
        <v>3388.4000000000005</v>
      </c>
      <c r="L11">
        <v>3698.1000000000004</v>
      </c>
      <c r="M11">
        <v>3362</v>
      </c>
      <c r="N11">
        <v>3368.4000000000005</v>
      </c>
      <c r="O11">
        <v>3466.7</v>
      </c>
      <c r="P11">
        <v>2786.3</v>
      </c>
      <c r="Q11">
        <v>3266.2643058989756</v>
      </c>
      <c r="R11">
        <v>3246.9000000000005</v>
      </c>
      <c r="S11">
        <v>3346.9189149125405</v>
      </c>
    </row>
    <row r="12" spans="1:19" x14ac:dyDescent="0.25">
      <c r="A12" t="s">
        <v>410</v>
      </c>
      <c r="B12">
        <v>2936.4</v>
      </c>
      <c r="C12">
        <v>3266.3999999999996</v>
      </c>
      <c r="D12">
        <v>3178.7</v>
      </c>
      <c r="E12">
        <v>3520.8</v>
      </c>
      <c r="F12">
        <v>3486.4000000000005</v>
      </c>
      <c r="G12">
        <v>3635.7000000000007</v>
      </c>
      <c r="H12">
        <v>3254</v>
      </c>
      <c r="I12">
        <v>3077.8</v>
      </c>
      <c r="J12">
        <v>3281.3</v>
      </c>
      <c r="K12">
        <v>3177.0000000000005</v>
      </c>
      <c r="L12">
        <v>3582.9</v>
      </c>
      <c r="M12">
        <v>3300.7</v>
      </c>
      <c r="N12">
        <v>3221.7</v>
      </c>
      <c r="O12">
        <v>3157.0000000000005</v>
      </c>
      <c r="P12">
        <v>2609.2999999999997</v>
      </c>
      <c r="Q12">
        <v>3069.7</v>
      </c>
      <c r="R12">
        <v>3177.7000000000007</v>
      </c>
      <c r="S12">
        <v>3298.3</v>
      </c>
    </row>
    <row r="13" spans="1:19" x14ac:dyDescent="0.25">
      <c r="A13" t="s">
        <v>411</v>
      </c>
      <c r="B13">
        <v>2229.5</v>
      </c>
      <c r="C13">
        <v>2329.7999999999997</v>
      </c>
      <c r="D13">
        <v>2113.8000000000002</v>
      </c>
      <c r="E13">
        <v>2562</v>
      </c>
      <c r="F13">
        <v>2464.1999999999998</v>
      </c>
      <c r="G13">
        <v>2619.0999999999995</v>
      </c>
      <c r="H13">
        <v>2370.6999999999998</v>
      </c>
      <c r="I13">
        <v>2206.3999999999996</v>
      </c>
      <c r="J13">
        <v>2313.5000000000005</v>
      </c>
      <c r="K13">
        <v>2274.8000000000002</v>
      </c>
      <c r="L13">
        <v>2505.0999999999995</v>
      </c>
      <c r="M13">
        <v>2339.3000000000002</v>
      </c>
      <c r="N13">
        <v>2369</v>
      </c>
      <c r="O13">
        <v>2273.1000000000004</v>
      </c>
      <c r="P13">
        <v>1685.6</v>
      </c>
      <c r="Q13">
        <v>2311.6999999999998</v>
      </c>
      <c r="R13">
        <v>2244.5</v>
      </c>
      <c r="S13">
        <v>2372.5200073691972</v>
      </c>
    </row>
    <row r="14" spans="1:19" x14ac:dyDescent="0.25">
      <c r="A14" t="s">
        <v>412</v>
      </c>
      <c r="B14">
        <v>1970.6</v>
      </c>
      <c r="C14">
        <v>1990</v>
      </c>
      <c r="D14">
        <v>1835.6000000000004</v>
      </c>
      <c r="E14">
        <v>2372.3000000000002</v>
      </c>
      <c r="F14">
        <v>2227.1</v>
      </c>
      <c r="G14">
        <v>2377.8000000000002</v>
      </c>
      <c r="H14">
        <v>2070.4</v>
      </c>
      <c r="I14">
        <v>1894.1</v>
      </c>
      <c r="J14">
        <v>2025.2</v>
      </c>
      <c r="K14">
        <v>2027.1</v>
      </c>
      <c r="L14">
        <v>2218.2000000000003</v>
      </c>
      <c r="M14">
        <v>2086.6000000000004</v>
      </c>
      <c r="N14">
        <v>2130</v>
      </c>
      <c r="O14">
        <v>1974</v>
      </c>
      <c r="P14">
        <v>1446.7</v>
      </c>
      <c r="Q14">
        <v>2085.6</v>
      </c>
      <c r="R14">
        <v>1908.3999999999999</v>
      </c>
      <c r="S14">
        <v>2068.1999999999998</v>
      </c>
    </row>
    <row r="15" spans="1:19" x14ac:dyDescent="0.25">
      <c r="A15" t="s">
        <v>415</v>
      </c>
      <c r="B15">
        <v>2661.3118581515332</v>
      </c>
      <c r="C15">
        <v>2937.0800476258914</v>
      </c>
      <c r="D15">
        <v>2805.0058513279164</v>
      </c>
      <c r="E15">
        <v>3224.9872759498212</v>
      </c>
      <c r="F15">
        <v>3113.5183187214393</v>
      </c>
      <c r="G15">
        <v>3278.1193015583776</v>
      </c>
      <c r="H15">
        <v>2976.8480728856252</v>
      </c>
      <c r="I15">
        <v>2787.8108446326241</v>
      </c>
      <c r="J15">
        <v>2958.3226352088436</v>
      </c>
      <c r="K15">
        <v>2874.2301840420168</v>
      </c>
      <c r="L15">
        <v>3181.057719869259</v>
      </c>
      <c r="M15">
        <v>2963.5941926817482</v>
      </c>
      <c r="N15">
        <v>2924.1724481443734</v>
      </c>
      <c r="O15">
        <v>2939.7871609527979</v>
      </c>
      <c r="P15">
        <v>2302.6159249618527</v>
      </c>
      <c r="Q15">
        <v>2841.36298477634</v>
      </c>
      <c r="R15">
        <v>2872.9546790307068</v>
      </c>
      <c r="S15">
        <v>2892.2407061605099</v>
      </c>
    </row>
    <row r="17" spans="1:10" x14ac:dyDescent="0.25">
      <c r="B17" t="s">
        <v>399</v>
      </c>
      <c r="C17" t="s">
        <v>400</v>
      </c>
    </row>
    <row r="18" spans="1:10" x14ac:dyDescent="0.25">
      <c r="A18" t="s">
        <v>401</v>
      </c>
      <c r="B18" s="48">
        <v>3510.0033333333331</v>
      </c>
      <c r="C18" s="48">
        <v>3134.2666666666655</v>
      </c>
    </row>
    <row r="19" spans="1:10" x14ac:dyDescent="0.25">
      <c r="A19" t="s">
        <v>402</v>
      </c>
      <c r="B19" s="48">
        <v>3347.8766666666666</v>
      </c>
      <c r="C19" s="48">
        <v>2987.9516745167402</v>
      </c>
    </row>
    <row r="20" spans="1:10" x14ac:dyDescent="0.25">
      <c r="A20" t="s">
        <v>403</v>
      </c>
      <c r="B20" s="48">
        <v>3982.309999999999</v>
      </c>
      <c r="C20" s="48">
        <v>3611.9033333333332</v>
      </c>
    </row>
    <row r="21" spans="1:10" x14ac:dyDescent="0.25">
      <c r="A21" t="s">
        <v>404</v>
      </c>
      <c r="B21" s="48">
        <v>3509.2409999999995</v>
      </c>
      <c r="C21" s="48">
        <v>3127.6999999999994</v>
      </c>
    </row>
    <row r="22" spans="1:10" x14ac:dyDescent="0.25">
      <c r="A22" t="s">
        <v>405</v>
      </c>
      <c r="B22" s="48">
        <v>3509.2409999999995</v>
      </c>
      <c r="C22" s="48">
        <v>3127.6999999999994</v>
      </c>
    </row>
    <row r="23" spans="1:10" x14ac:dyDescent="0.25">
      <c r="A23" t="s">
        <v>406</v>
      </c>
      <c r="B23" s="48">
        <v>3509.2409999999995</v>
      </c>
      <c r="C23" s="48">
        <v>3127.6999999999994</v>
      </c>
    </row>
    <row r="24" spans="1:10" x14ac:dyDescent="0.25">
      <c r="A24" t="s">
        <v>407</v>
      </c>
      <c r="B24" s="48">
        <v>3396.2912222222221</v>
      </c>
      <c r="C24" s="48">
        <v>2985.76189730448</v>
      </c>
    </row>
    <row r="25" spans="1:10" x14ac:dyDescent="0.25">
      <c r="A25" t="s">
        <v>408</v>
      </c>
      <c r="B25" s="48">
        <v>3310.9233333333332</v>
      </c>
      <c r="C25" s="48">
        <v>2903.893333333333</v>
      </c>
    </row>
    <row r="26" spans="1:10" x14ac:dyDescent="0.25">
      <c r="A26" t="s">
        <v>409</v>
      </c>
      <c r="B26" s="48">
        <v>4077.5229226258593</v>
      </c>
      <c r="C26" s="48">
        <v>3522.246107360384</v>
      </c>
    </row>
    <row r="27" spans="1:10" x14ac:dyDescent="0.25">
      <c r="A27" t="s">
        <v>410</v>
      </c>
      <c r="B27" s="48">
        <v>3719.8347356321842</v>
      </c>
      <c r="C27" s="48">
        <v>3356.3533333333335</v>
      </c>
    </row>
    <row r="28" spans="1:10" x14ac:dyDescent="0.25">
      <c r="A28" t="s">
        <v>411</v>
      </c>
      <c r="B28" s="48">
        <v>2660.7774078478001</v>
      </c>
      <c r="C28" s="48">
        <v>2405.4073335789735</v>
      </c>
    </row>
    <row r="29" spans="1:10" x14ac:dyDescent="0.25">
      <c r="A29" t="s">
        <v>412</v>
      </c>
      <c r="B29" s="48">
        <v>2476.0912297197588</v>
      </c>
      <c r="C29" s="48">
        <v>2126.3794444444443</v>
      </c>
    </row>
    <row r="30" spans="1:10" x14ac:dyDescent="0.25">
      <c r="A30" t="s">
        <v>415</v>
      </c>
      <c r="B30" s="48">
        <v>3399.8471511773137</v>
      </c>
      <c r="C30" s="48">
        <v>3006.5320509708504</v>
      </c>
    </row>
    <row r="32" spans="1:10" x14ac:dyDescent="0.25">
      <c r="C32">
        <v>2015</v>
      </c>
      <c r="D32">
        <v>2020</v>
      </c>
      <c r="E32">
        <v>2025</v>
      </c>
      <c r="F32">
        <v>2030</v>
      </c>
      <c r="G32">
        <v>2035</v>
      </c>
      <c r="H32">
        <v>2040</v>
      </c>
      <c r="I32">
        <v>2045</v>
      </c>
      <c r="J32">
        <v>2050</v>
      </c>
    </row>
    <row r="33" spans="1:19" ht="16.5" x14ac:dyDescent="0.25">
      <c r="A33" s="57" t="s">
        <v>111</v>
      </c>
      <c r="B33" s="57" t="s">
        <v>401</v>
      </c>
      <c r="C33" s="48">
        <v>3065.6304999999988</v>
      </c>
      <c r="D33" s="48">
        <v>3053.403499999999</v>
      </c>
      <c r="E33" s="48">
        <v>3018.8427499999989</v>
      </c>
      <c r="F33" s="48">
        <v>2975.5446249999991</v>
      </c>
      <c r="G33" s="48">
        <v>2920.6196249999989</v>
      </c>
      <c r="H33" s="48">
        <v>2869.9827499999992</v>
      </c>
      <c r="I33" s="48">
        <v>2839.1603749999986</v>
      </c>
      <c r="J33" s="48">
        <v>2819.5548749999989</v>
      </c>
    </row>
    <row r="34" spans="1:19" ht="16.5" x14ac:dyDescent="0.25">
      <c r="A34" s="57" t="s">
        <v>98</v>
      </c>
      <c r="B34" s="57" t="s">
        <v>402</v>
      </c>
      <c r="C34" s="48">
        <v>3261.7458749999987</v>
      </c>
      <c r="D34" s="48">
        <v>3241.6024999999991</v>
      </c>
      <c r="E34" s="48">
        <v>3211.7896249999985</v>
      </c>
      <c r="F34" s="48">
        <v>3162.6776249999989</v>
      </c>
      <c r="G34" s="48">
        <v>3109.0466249999995</v>
      </c>
      <c r="H34" s="48">
        <v>3060.9648749999992</v>
      </c>
      <c r="I34" s="48">
        <v>3032.1823749999994</v>
      </c>
      <c r="J34" s="48">
        <v>3007.7837499999996</v>
      </c>
    </row>
    <row r="35" spans="1:19" ht="16.5" x14ac:dyDescent="0.25">
      <c r="A35" s="57" t="s">
        <v>150</v>
      </c>
      <c r="B35" s="57" t="s">
        <v>403</v>
      </c>
      <c r="C35" s="48">
        <v>3659.5563749999992</v>
      </c>
      <c r="D35" s="48">
        <v>3636.9052499999989</v>
      </c>
      <c r="E35" s="48">
        <v>3606.8707499999987</v>
      </c>
      <c r="F35" s="48">
        <v>3550.916624999998</v>
      </c>
      <c r="G35" s="48">
        <v>3482.8878749999985</v>
      </c>
      <c r="H35" s="48">
        <v>3440.3492499999984</v>
      </c>
      <c r="I35" s="48">
        <v>3410.0231249999988</v>
      </c>
      <c r="J35" s="48">
        <v>3387.7433749999982</v>
      </c>
    </row>
    <row r="36" spans="1:19" ht="16.5" x14ac:dyDescent="0.25">
      <c r="A36" s="57" t="s">
        <v>30</v>
      </c>
      <c r="B36" s="57" t="s">
        <v>404</v>
      </c>
      <c r="C36" s="48">
        <v>3324.8816249999982</v>
      </c>
      <c r="D36" s="48">
        <v>3303.1552499999993</v>
      </c>
      <c r="E36" s="48">
        <v>3266.9849999999988</v>
      </c>
      <c r="F36" s="48">
        <v>3217.997374999999</v>
      </c>
      <c r="G36" s="48">
        <v>3156.1564999999991</v>
      </c>
      <c r="H36" s="48">
        <v>3118.2824999999993</v>
      </c>
      <c r="I36" s="48">
        <v>3092.2019999999989</v>
      </c>
      <c r="J36" s="48">
        <v>3063.2646249999989</v>
      </c>
    </row>
    <row r="37" spans="1:19" ht="16.5" x14ac:dyDescent="0.25">
      <c r="A37" s="57" t="s">
        <v>30</v>
      </c>
      <c r="B37" s="57" t="s">
        <v>405</v>
      </c>
      <c r="C37" s="48">
        <v>3324.8816249999982</v>
      </c>
      <c r="D37" s="48">
        <v>3303.1552499999993</v>
      </c>
      <c r="E37" s="48">
        <v>3266.9849999999988</v>
      </c>
      <c r="F37" s="48">
        <v>3217.997374999999</v>
      </c>
      <c r="G37" s="48">
        <v>3156.1564999999991</v>
      </c>
      <c r="H37" s="48">
        <v>3118.2824999999993</v>
      </c>
      <c r="I37" s="48">
        <v>3092.2019999999989</v>
      </c>
      <c r="J37" s="48">
        <v>3063.2646249999989</v>
      </c>
    </row>
    <row r="38" spans="1:19" ht="16.5" x14ac:dyDescent="0.25">
      <c r="A38" s="57" t="s">
        <v>30</v>
      </c>
      <c r="B38" s="57" t="s">
        <v>406</v>
      </c>
      <c r="C38" s="48">
        <v>3324.8816249999982</v>
      </c>
      <c r="D38" s="48">
        <v>3303.1552499999993</v>
      </c>
      <c r="E38" s="48">
        <v>3266.9849999999988</v>
      </c>
      <c r="F38" s="48">
        <v>3217.997374999999</v>
      </c>
      <c r="G38" s="48">
        <v>3156.1564999999991</v>
      </c>
      <c r="H38" s="48">
        <v>3118.2824999999993</v>
      </c>
      <c r="I38" s="48">
        <v>3092.2019999999989</v>
      </c>
      <c r="J38" s="48">
        <v>3063.2646249999989</v>
      </c>
    </row>
    <row r="39" spans="1:19" ht="16.5" x14ac:dyDescent="0.25">
      <c r="A39" s="57" t="s">
        <v>116</v>
      </c>
      <c r="B39" s="57" t="s">
        <v>407</v>
      </c>
      <c r="C39" s="48">
        <v>3104.0751249999989</v>
      </c>
      <c r="D39" s="48">
        <v>3090.023874999999</v>
      </c>
      <c r="E39" s="48">
        <v>3047.8082499999996</v>
      </c>
      <c r="F39" s="48">
        <v>2998.7297499999986</v>
      </c>
      <c r="G39" s="48">
        <v>2944.6534999999985</v>
      </c>
      <c r="H39" s="48">
        <v>2904.426124999999</v>
      </c>
      <c r="I39" s="48">
        <v>2876.611124999999</v>
      </c>
      <c r="J39" s="48">
        <v>2849.2658749999991</v>
      </c>
    </row>
    <row r="40" spans="1:19" ht="16.5" x14ac:dyDescent="0.25">
      <c r="A40" s="57" t="s">
        <v>87</v>
      </c>
      <c r="B40" s="57" t="s">
        <v>408</v>
      </c>
      <c r="C40" s="48">
        <v>3088.539874999999</v>
      </c>
      <c r="D40" s="48">
        <v>3072.5223749999986</v>
      </c>
      <c r="E40" s="48">
        <v>3035.8784999999989</v>
      </c>
      <c r="F40" s="48">
        <v>2987.7376249999984</v>
      </c>
      <c r="G40" s="48">
        <v>2934.590624999998</v>
      </c>
      <c r="H40" s="48">
        <v>2895.6319999999992</v>
      </c>
      <c r="I40" s="48">
        <v>2870.8242499999988</v>
      </c>
      <c r="J40" s="48">
        <v>2847.3592499999995</v>
      </c>
    </row>
    <row r="41" spans="1:19" ht="16.5" x14ac:dyDescent="0.25">
      <c r="A41" s="57" t="s">
        <v>432</v>
      </c>
      <c r="B41" s="57" t="s">
        <v>409</v>
      </c>
      <c r="C41" s="48">
        <v>3666.4969999999985</v>
      </c>
      <c r="D41" s="48">
        <v>3641.7888749999984</v>
      </c>
      <c r="E41" s="48">
        <v>3602.640124999999</v>
      </c>
      <c r="F41" s="48">
        <v>3549.0204999999987</v>
      </c>
      <c r="G41" s="48">
        <v>3474.0962499999991</v>
      </c>
      <c r="H41" s="48">
        <v>3427.8846249999992</v>
      </c>
      <c r="I41" s="48">
        <v>3411.4983749999992</v>
      </c>
      <c r="J41" s="48">
        <v>3390.0967499999988</v>
      </c>
    </row>
    <row r="42" spans="1:19" ht="16.5" x14ac:dyDescent="0.25">
      <c r="A42" s="57" t="s">
        <v>128</v>
      </c>
      <c r="B42" s="57" t="s">
        <v>410</v>
      </c>
      <c r="C42" s="48">
        <v>3323.4094999999988</v>
      </c>
      <c r="D42" s="48">
        <v>3311.4262499999986</v>
      </c>
      <c r="E42" s="48">
        <v>3275.3391249999991</v>
      </c>
      <c r="F42" s="48">
        <v>3225.269499999999</v>
      </c>
      <c r="G42" s="48">
        <v>3159.3322499999995</v>
      </c>
      <c r="H42" s="48">
        <v>3120.256374999999</v>
      </c>
      <c r="I42" s="48">
        <v>3098.8226249999998</v>
      </c>
      <c r="J42" s="48">
        <v>3073.3996249999991</v>
      </c>
    </row>
    <row r="43" spans="1:19" ht="16.5" x14ac:dyDescent="0.25">
      <c r="A43" s="57" t="s">
        <v>433</v>
      </c>
      <c r="B43" s="57" t="s">
        <v>411</v>
      </c>
      <c r="C43" s="48">
        <v>2393.4107499999991</v>
      </c>
      <c r="D43" s="48">
        <v>2381.6468749999995</v>
      </c>
      <c r="E43" s="48">
        <v>2343.557499999999</v>
      </c>
      <c r="F43" s="48">
        <v>2307.3889999999992</v>
      </c>
      <c r="G43" s="48">
        <v>2267.4521249999989</v>
      </c>
      <c r="H43" s="48">
        <v>2235.8836249999995</v>
      </c>
      <c r="I43" s="48">
        <v>2205.5247499999991</v>
      </c>
      <c r="J43" s="48">
        <v>2185.6596249999993</v>
      </c>
    </row>
    <row r="44" spans="1:19" ht="16.5" x14ac:dyDescent="0.25">
      <c r="A44" s="57" t="s">
        <v>434</v>
      </c>
      <c r="B44" s="57" t="s">
        <v>412</v>
      </c>
      <c r="C44" s="48">
        <v>2422.3154999999992</v>
      </c>
      <c r="D44" s="48">
        <v>2420.3634999999995</v>
      </c>
      <c r="E44" s="48">
        <v>2380.6853749999991</v>
      </c>
      <c r="F44" s="48">
        <v>2337.849874999999</v>
      </c>
      <c r="G44" s="48">
        <v>2291.5202499999987</v>
      </c>
      <c r="H44" s="48">
        <v>2250.7082499999992</v>
      </c>
      <c r="I44" s="48">
        <v>2224.4667499999996</v>
      </c>
      <c r="J44" s="48">
        <v>2203.7593749999987</v>
      </c>
    </row>
    <row r="48" spans="1:19" x14ac:dyDescent="0.25">
      <c r="A48" t="s">
        <v>413</v>
      </c>
      <c r="B48">
        <v>2000</v>
      </c>
      <c r="C48">
        <v>2001</v>
      </c>
      <c r="D48">
        <v>2002</v>
      </c>
      <c r="E48">
        <v>2003</v>
      </c>
      <c r="F48">
        <v>2004</v>
      </c>
      <c r="G48">
        <v>2005</v>
      </c>
      <c r="H48">
        <v>2006</v>
      </c>
      <c r="I48">
        <v>2007</v>
      </c>
      <c r="J48">
        <v>2008</v>
      </c>
      <c r="K48">
        <v>2009</v>
      </c>
      <c r="L48">
        <v>2010</v>
      </c>
      <c r="M48">
        <v>2011</v>
      </c>
      <c r="N48">
        <v>2012</v>
      </c>
      <c r="O48">
        <v>2013</v>
      </c>
      <c r="P48">
        <v>2014</v>
      </c>
      <c r="Q48">
        <v>2015</v>
      </c>
      <c r="R48">
        <v>2016</v>
      </c>
      <c r="S48">
        <v>2017</v>
      </c>
    </row>
    <row r="49" spans="1:19" x14ac:dyDescent="0.25">
      <c r="A49" t="str">
        <f>+PODNEBJE!D3</f>
        <v>Osrednjeslovenska</v>
      </c>
      <c r="B49" s="48">
        <f>VLOOKUP($A49,$A$1:$S$15,MATCH(B$48,$A$1:$S$1,0),FALSE)</f>
        <v>2577.2999999999997</v>
      </c>
      <c r="C49" s="48">
        <f t="shared" ref="C49:S49" si="0">VLOOKUP($A49,$A$1:$S$15,MATCH(C$48,$A$1:$S$1,0),FALSE)</f>
        <v>2831.1000000000004</v>
      </c>
      <c r="D49" s="48">
        <f t="shared" si="0"/>
        <v>2702</v>
      </c>
      <c r="E49" s="48">
        <f t="shared" si="0"/>
        <v>3068.2000000000003</v>
      </c>
      <c r="F49" s="48">
        <f t="shared" si="0"/>
        <v>3021.2000000000003</v>
      </c>
      <c r="G49" s="48">
        <f t="shared" si="0"/>
        <v>3167.4</v>
      </c>
      <c r="H49" s="48">
        <f t="shared" si="0"/>
        <v>2795.7000000000003</v>
      </c>
      <c r="I49" s="48">
        <f t="shared" si="0"/>
        <v>2689.7000000000007</v>
      </c>
      <c r="J49" s="48">
        <f t="shared" si="0"/>
        <v>2883.7999999999997</v>
      </c>
      <c r="K49" s="48">
        <f t="shared" si="0"/>
        <v>2812.2000000000003</v>
      </c>
      <c r="L49" s="48">
        <f t="shared" si="0"/>
        <v>3094.2</v>
      </c>
      <c r="M49" s="48">
        <f t="shared" si="0"/>
        <v>2869.5</v>
      </c>
      <c r="N49" s="48">
        <f t="shared" si="0"/>
        <v>2765.7</v>
      </c>
      <c r="O49" s="48">
        <f t="shared" si="0"/>
        <v>2855.9</v>
      </c>
      <c r="P49" s="48">
        <f t="shared" si="0"/>
        <v>2182.2999999999997</v>
      </c>
      <c r="Q49" s="48">
        <f t="shared" si="0"/>
        <v>2745.9</v>
      </c>
      <c r="R49" s="48">
        <f t="shared" si="0"/>
        <v>2766.6</v>
      </c>
      <c r="S49" s="48">
        <f t="shared" si="0"/>
        <v>2721.3</v>
      </c>
    </row>
    <row r="51" spans="1:19" x14ac:dyDescent="0.25">
      <c r="A51" t="s">
        <v>416</v>
      </c>
      <c r="B51" t="s">
        <v>399</v>
      </c>
      <c r="C51" t="s">
        <v>400</v>
      </c>
    </row>
    <row r="52" spans="1:19" x14ac:dyDescent="0.25">
      <c r="A52" t="str">
        <f>+A49</f>
        <v>Osrednjeslovenska</v>
      </c>
      <c r="B52" s="48">
        <f>VLOOKUP($A$52,$A$18:$C$30,2,FALSE)</f>
        <v>3310.9233333333332</v>
      </c>
      <c r="C52" s="48">
        <f>VLOOKUP($A$52,$A$18:$C$30,3,FALSE)</f>
        <v>2903.893333333333</v>
      </c>
    </row>
    <row r="55" spans="1:19" x14ac:dyDescent="0.25">
      <c r="B55">
        <v>2015</v>
      </c>
      <c r="C55">
        <v>2020</v>
      </c>
      <c r="D55">
        <v>2025</v>
      </c>
      <c r="E55">
        <v>2030</v>
      </c>
      <c r="F55">
        <v>2035</v>
      </c>
      <c r="G55">
        <v>2040</v>
      </c>
      <c r="H55">
        <v>2045</v>
      </c>
      <c r="I55">
        <v>2050</v>
      </c>
    </row>
    <row r="56" spans="1:19" x14ac:dyDescent="0.25">
      <c r="A56" t="str">
        <f>+A52</f>
        <v>Osrednjeslovenska</v>
      </c>
      <c r="B56" s="48">
        <f>VLOOKUP($A$56,$B$33:$J$44,MATCH(B$55,$B$32:$J$32,0),FALSE)</f>
        <v>3088.539874999999</v>
      </c>
      <c r="C56" s="48">
        <f t="shared" ref="C56:I56" si="1">VLOOKUP($A$56,$B$33:$J$44,MATCH(C$55,$B$32:$J$32,0),FALSE)</f>
        <v>3072.5223749999986</v>
      </c>
      <c r="D56" s="48">
        <f t="shared" si="1"/>
        <v>3035.8784999999989</v>
      </c>
      <c r="E56" s="48">
        <f t="shared" si="1"/>
        <v>2987.7376249999984</v>
      </c>
      <c r="F56" s="48">
        <f t="shared" si="1"/>
        <v>2934.590624999998</v>
      </c>
      <c r="G56" s="48">
        <f t="shared" si="1"/>
        <v>2895.6319999999992</v>
      </c>
      <c r="H56" s="48">
        <f t="shared" si="1"/>
        <v>2870.8242499999988</v>
      </c>
      <c r="I56" s="48">
        <f t="shared" si="1"/>
        <v>2847.3592499999995</v>
      </c>
    </row>
    <row r="57" spans="1:19" x14ac:dyDescent="0.25">
      <c r="A57" t="str">
        <f>INDEX($A$33:$A$44,MATCH(A56,$B$33:$B$44,0))</f>
        <v>Ljubljana</v>
      </c>
    </row>
    <row r="60" spans="1:19" x14ac:dyDescent="0.25">
      <c r="A60" t="s">
        <v>440</v>
      </c>
    </row>
  </sheetData>
  <dataValidations count="1">
    <dataValidation type="list" allowBlank="1" showInputMessage="1" showErrorMessage="1" sqref="A49">
      <formula1>$A$2:$A$15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4"/>
  <sheetViews>
    <sheetView zoomScaleNormal="100" workbookViewId="0">
      <selection activeCell="B10" sqref="B10"/>
    </sheetView>
  </sheetViews>
  <sheetFormatPr defaultRowHeight="15" x14ac:dyDescent="0.25"/>
  <cols>
    <col min="1" max="1" width="18.7109375" customWidth="1"/>
  </cols>
  <sheetData>
    <row r="2" spans="1:2" ht="15.75" x14ac:dyDescent="0.25">
      <c r="A2" s="4" t="s">
        <v>228</v>
      </c>
    </row>
    <row r="3" spans="1:2" ht="15.75" x14ac:dyDescent="0.25">
      <c r="A3" s="4" t="s">
        <v>257</v>
      </c>
      <c r="B3" t="s">
        <v>256</v>
      </c>
    </row>
    <row r="4" spans="1:2" x14ac:dyDescent="0.25">
      <c r="A4" t="s">
        <v>227</v>
      </c>
      <c r="B4" s="3" t="s">
        <v>229</v>
      </c>
    </row>
    <row r="5" spans="1:2" x14ac:dyDescent="0.25">
      <c r="A5" t="s">
        <v>226</v>
      </c>
      <c r="B5" s="3" t="s">
        <v>230</v>
      </c>
    </row>
    <row r="6" spans="1:2" x14ac:dyDescent="0.25">
      <c r="A6" t="s">
        <v>225</v>
      </c>
      <c r="B6" s="3" t="s">
        <v>0</v>
      </c>
    </row>
    <row r="7" spans="1:2" x14ac:dyDescent="0.25">
      <c r="A7" t="s">
        <v>224</v>
      </c>
      <c r="B7" s="3" t="s">
        <v>2</v>
      </c>
    </row>
    <row r="8" spans="1:2" x14ac:dyDescent="0.25">
      <c r="A8" t="s">
        <v>223</v>
      </c>
      <c r="B8" s="3" t="s">
        <v>3</v>
      </c>
    </row>
    <row r="9" spans="1:2" x14ac:dyDescent="0.25">
      <c r="A9" t="s">
        <v>480</v>
      </c>
      <c r="B9" s="3" t="s">
        <v>4</v>
      </c>
    </row>
    <row r="10" spans="1:2" x14ac:dyDescent="0.25">
      <c r="A10" t="s">
        <v>222</v>
      </c>
      <c r="B10" s="3" t="s">
        <v>5</v>
      </c>
    </row>
    <row r="11" spans="1:2" x14ac:dyDescent="0.25">
      <c r="A11" t="s">
        <v>221</v>
      </c>
      <c r="B11" s="3" t="s">
        <v>6</v>
      </c>
    </row>
    <row r="12" spans="1:2" x14ac:dyDescent="0.25">
      <c r="A12" t="s">
        <v>220</v>
      </c>
      <c r="B12" s="3" t="s">
        <v>7</v>
      </c>
    </row>
    <row r="13" spans="1:2" x14ac:dyDescent="0.25">
      <c r="A13" t="s">
        <v>219</v>
      </c>
      <c r="B13" s="3" t="s">
        <v>8</v>
      </c>
    </row>
    <row r="14" spans="1:2" x14ac:dyDescent="0.25">
      <c r="A14" t="s">
        <v>217</v>
      </c>
      <c r="B14" s="3" t="s">
        <v>10</v>
      </c>
    </row>
    <row r="15" spans="1:2" x14ac:dyDescent="0.25">
      <c r="A15" t="s">
        <v>216</v>
      </c>
      <c r="B15" s="3" t="s">
        <v>11</v>
      </c>
    </row>
    <row r="16" spans="1:2" x14ac:dyDescent="0.25">
      <c r="A16" t="s">
        <v>215</v>
      </c>
      <c r="B16" s="3" t="s">
        <v>12</v>
      </c>
    </row>
    <row r="17" spans="1:2" x14ac:dyDescent="0.25">
      <c r="A17" t="s">
        <v>214</v>
      </c>
      <c r="B17" s="3" t="s">
        <v>13</v>
      </c>
    </row>
    <row r="18" spans="1:2" x14ac:dyDescent="0.25">
      <c r="A18" t="s">
        <v>478</v>
      </c>
      <c r="B18" s="3" t="s">
        <v>471</v>
      </c>
    </row>
    <row r="20" spans="1:2" ht="15.75" x14ac:dyDescent="0.25">
      <c r="A20" s="4" t="s">
        <v>252</v>
      </c>
    </row>
    <row r="21" spans="1:2" x14ac:dyDescent="0.25">
      <c r="A21" t="s">
        <v>257</v>
      </c>
      <c r="B21" s="3" t="s">
        <v>256</v>
      </c>
    </row>
    <row r="22" spans="1:2" x14ac:dyDescent="0.25">
      <c r="A22" t="s">
        <v>253</v>
      </c>
      <c r="B22" s="3" t="s">
        <v>249</v>
      </c>
    </row>
    <row r="23" spans="1:2" x14ac:dyDescent="0.25">
      <c r="A23" t="s">
        <v>254</v>
      </c>
      <c r="B23" s="3" t="s">
        <v>250</v>
      </c>
    </row>
    <row r="24" spans="1:2" x14ac:dyDescent="0.25">
      <c r="A24" t="s">
        <v>255</v>
      </c>
      <c r="B24" s="3" t="s">
        <v>251</v>
      </c>
    </row>
    <row r="25" spans="1:2" x14ac:dyDescent="0.25">
      <c r="B25" s="3"/>
    </row>
    <row r="27" spans="1:2" ht="15.75" x14ac:dyDescent="0.25">
      <c r="A27" s="4" t="s">
        <v>213</v>
      </c>
    </row>
    <row r="28" spans="1:2" x14ac:dyDescent="0.25">
      <c r="A28" t="s">
        <v>256</v>
      </c>
      <c r="B28" t="s">
        <v>256</v>
      </c>
    </row>
    <row r="29" spans="1:2" x14ac:dyDescent="0.25">
      <c r="A29" t="s">
        <v>212</v>
      </c>
      <c r="B29" s="2">
        <v>1</v>
      </c>
    </row>
    <row r="30" spans="1:2" x14ac:dyDescent="0.25">
      <c r="A30" t="s">
        <v>211</v>
      </c>
      <c r="B30" s="2">
        <v>2</v>
      </c>
    </row>
    <row r="31" spans="1:2" x14ac:dyDescent="0.25">
      <c r="A31" t="s">
        <v>210</v>
      </c>
      <c r="B31" s="2">
        <v>3</v>
      </c>
    </row>
    <row r="32" spans="1:2" x14ac:dyDescent="0.25">
      <c r="A32" t="s">
        <v>209</v>
      </c>
      <c r="B32" s="2">
        <v>4</v>
      </c>
    </row>
    <row r="33" spans="1:2" x14ac:dyDescent="0.25">
      <c r="A33" t="s">
        <v>208</v>
      </c>
      <c r="B33" s="2">
        <v>5</v>
      </c>
    </row>
    <row r="34" spans="1:2" x14ac:dyDescent="0.25">
      <c r="A34" t="s">
        <v>207</v>
      </c>
      <c r="B34" s="2">
        <v>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4"/>
  <sheetViews>
    <sheetView showGridLines="0" zoomScaleNormal="100" workbookViewId="0">
      <selection activeCell="B36" sqref="B36"/>
    </sheetView>
  </sheetViews>
  <sheetFormatPr defaultRowHeight="15" x14ac:dyDescent="0.25"/>
  <cols>
    <col min="1" max="1" width="4.85546875" customWidth="1"/>
    <col min="2" max="2" width="44.7109375" customWidth="1"/>
  </cols>
  <sheetData>
    <row r="2" spans="2:8" ht="24.95" customHeight="1" x14ac:dyDescent="0.4">
      <c r="B2" s="56" t="s">
        <v>428</v>
      </c>
      <c r="D2" s="85" t="s">
        <v>414</v>
      </c>
      <c r="E2" s="85"/>
      <c r="F2" s="85"/>
      <c r="G2" s="85"/>
      <c r="H2" s="85"/>
    </row>
    <row r="3" spans="2:8" ht="24.95" customHeight="1" x14ac:dyDescent="0.25">
      <c r="D3" s="88" t="s">
        <v>408</v>
      </c>
      <c r="E3" s="89"/>
      <c r="F3" s="89"/>
      <c r="G3" s="89"/>
      <c r="H3" s="90"/>
    </row>
    <row r="4" spans="2:8" ht="24.95" customHeight="1" x14ac:dyDescent="0.25">
      <c r="B4" s="49"/>
    </row>
    <row r="9" spans="2:8" x14ac:dyDescent="0.25">
      <c r="B9" s="50" t="s">
        <v>436</v>
      </c>
    </row>
    <row r="10" spans="2:8" x14ac:dyDescent="0.25">
      <c r="B10" s="82" t="s">
        <v>431</v>
      </c>
    </row>
    <row r="11" spans="2:8" x14ac:dyDescent="0.25">
      <c r="B11" s="83"/>
    </row>
    <row r="12" spans="2:8" x14ac:dyDescent="0.25">
      <c r="B12" s="83"/>
    </row>
    <row r="13" spans="2:8" x14ac:dyDescent="0.25">
      <c r="B13" s="83"/>
    </row>
    <row r="14" spans="2:8" x14ac:dyDescent="0.25">
      <c r="B14" s="83"/>
    </row>
    <row r="15" spans="2:8" x14ac:dyDescent="0.25">
      <c r="B15" s="83"/>
    </row>
    <row r="16" spans="2:8" x14ac:dyDescent="0.25">
      <c r="B16" s="83"/>
    </row>
    <row r="17" spans="2:2" x14ac:dyDescent="0.25">
      <c r="B17" s="60" t="s">
        <v>439</v>
      </c>
    </row>
    <row r="24" spans="2:2" x14ac:dyDescent="0.25">
      <c r="B24" s="50" t="s">
        <v>435</v>
      </c>
    </row>
    <row r="25" spans="2:2" x14ac:dyDescent="0.25">
      <c r="B25" s="82" t="s">
        <v>437</v>
      </c>
    </row>
    <row r="26" spans="2:2" x14ac:dyDescent="0.25">
      <c r="B26" s="82"/>
    </row>
    <row r="27" spans="2:2" x14ac:dyDescent="0.25">
      <c r="B27" s="82"/>
    </row>
    <row r="28" spans="2:2" x14ac:dyDescent="0.25">
      <c r="B28" s="59"/>
    </row>
    <row r="29" spans="2:2" x14ac:dyDescent="0.25">
      <c r="B29" s="59" t="s">
        <v>438</v>
      </c>
    </row>
    <row r="30" spans="2:2" x14ac:dyDescent="0.25">
      <c r="B30" s="58" t="str">
        <f>+Sheet1!A57</f>
        <v>Ljubljana</v>
      </c>
    </row>
    <row r="31" spans="2:2" x14ac:dyDescent="0.25">
      <c r="B31" s="59"/>
    </row>
    <row r="34" spans="2:2" x14ac:dyDescent="0.25">
      <c r="B34" s="60" t="s">
        <v>439</v>
      </c>
    </row>
  </sheetData>
  <sheetProtection algorithmName="SHA-512" hashValue="4mz0VYd637A2G3S11OMNjmwDDySSsW67t6ukPAO7bZy0vJvPuQfiZ9Zo/35rlN22amALnPTDmVht5V5rwLe1Ug==" saltValue="RWk+QHJWyazpBHc+diEqCw==" spinCount="100000" sheet="1" objects="1" scenarios="1"/>
  <mergeCells count="4">
    <mergeCell ref="B25:B27"/>
    <mergeCell ref="D2:H2"/>
    <mergeCell ref="B10:B16"/>
    <mergeCell ref="D3:H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Sheet1!$A$18:$A$30</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
  <sheetViews>
    <sheetView topLeftCell="A34" workbookViewId="0">
      <selection activeCell="J44" sqref="J44:J59"/>
    </sheetView>
  </sheetViews>
  <sheetFormatPr defaultRowHeight="15" x14ac:dyDescent="0.25"/>
  <cols>
    <col min="1" max="1" width="8.7109375" customWidth="1"/>
    <col min="2" max="2" width="41.7109375" bestFit="1" customWidth="1"/>
    <col min="3" max="11" width="15.7109375" customWidth="1"/>
    <col min="12" max="14" width="8.7109375" customWidth="1"/>
  </cols>
  <sheetData>
    <row r="1" spans="1:19" x14ac:dyDescent="0.25">
      <c r="A1" s="9" t="s">
        <v>276</v>
      </c>
      <c r="B1" s="24" t="str">
        <f>STAVBE!D4</f>
        <v>Ljubljana</v>
      </c>
    </row>
    <row r="2" spans="1:19" x14ac:dyDescent="0.25">
      <c r="A2" s="9" t="s">
        <v>369</v>
      </c>
      <c r="B2" s="24" t="str">
        <f>STAVBE!D6</f>
        <v>Hoteli</v>
      </c>
    </row>
    <row r="3" spans="1:19" ht="15.75" thickBot="1" x14ac:dyDescent="0.3">
      <c r="A3" s="9" t="s">
        <v>206</v>
      </c>
      <c r="B3" s="24" t="str">
        <f>VLOOKUP(B2,R4:S19,2,FALSE)</f>
        <v>HOT</v>
      </c>
      <c r="C3" s="9" t="s">
        <v>364</v>
      </c>
      <c r="D3" s="9" t="s">
        <v>278</v>
      </c>
      <c r="E3" s="9" t="s">
        <v>277</v>
      </c>
      <c r="H3" s="9" t="str">
        <f>LEFT(C3,11)&amp;VLOOKUP($J$7,L4:M6,2,FALSE)&amp;"Wh]"</f>
        <v>Ogrevanje [GWh]</v>
      </c>
      <c r="I3" s="9" t="str">
        <f>LEFT(D3,10)&amp;VLOOKUP($J$7,L4:M6,2,FALSE)&amp;"Wh]"</f>
        <v>Hlajenje [GWh]</v>
      </c>
    </row>
    <row r="4" spans="1:19" x14ac:dyDescent="0.25">
      <c r="B4" s="9">
        <v>2020</v>
      </c>
      <c r="C4" s="75">
        <f>VLOOKUP($B$1,'2020_Heating'!$A$2:$R$215,MATCH($B$3,'2020_Heating'!$A$2:$R$2,0),FALSE)</f>
        <v>6171389.0684304014</v>
      </c>
      <c r="D4" s="75">
        <f>VLOOKUP($B$1,'2020_Cooling'!$A$2:$R$215,MATCH($B$3,'2020_Cooling'!$A$2:$R$2,0),FALSE)</f>
        <v>1946493.4069726097</v>
      </c>
      <c r="E4" s="76">
        <f>VLOOKUP($B$1,'2020_Area'!$A$2:$R$215,MATCH($B$3,'2020_Area'!$A$2:$R$2,0),FALSE)</f>
        <v>98266.100000000064</v>
      </c>
      <c r="G4" s="9">
        <f>B4</f>
        <v>2020</v>
      </c>
      <c r="H4" s="20">
        <f>ROUND(C4/1000^$J$7,INT(-LOG10(C4/1000^$J$7)+4))</f>
        <v>6.1710000000000003</v>
      </c>
      <c r="I4" s="21">
        <f>ROUND(D4/1000^$J$7,INT(-LOG10(D4/1000^$J$7)+4))</f>
        <v>1.946</v>
      </c>
      <c r="J4" s="18">
        <f>INT(LOG10(C4)/3)</f>
        <v>2</v>
      </c>
      <c r="K4">
        <f>INT(LOG10(D4)/3)</f>
        <v>2</v>
      </c>
      <c r="L4" s="10">
        <v>0</v>
      </c>
      <c r="M4" s="11" t="s">
        <v>366</v>
      </c>
      <c r="O4" s="33" t="s">
        <v>229</v>
      </c>
      <c r="P4" s="34">
        <v>1</v>
      </c>
      <c r="R4" s="69" t="s">
        <v>257</v>
      </c>
      <c r="S4" s="70" t="s">
        <v>256</v>
      </c>
    </row>
    <row r="5" spans="1:19" ht="15.75" thickBot="1" x14ac:dyDescent="0.3">
      <c r="B5" s="9">
        <v>2050</v>
      </c>
      <c r="C5" s="77">
        <f>VLOOKUP($B$1,'2050_Heating'!$A$2:$R$215,MATCH($B$3,'2050_Heating'!$A$2:$R$2,0),FALSE)</f>
        <v>1176279.1010345032</v>
      </c>
      <c r="D5" s="78">
        <f>VLOOKUP($B$1,'2050_Cooling'!$A$2:$R$215,MATCH($B$3,'2050_Cooling'!$A$2:$R$2,0),FALSE)</f>
        <v>1476886.7832673185</v>
      </c>
      <c r="E5" s="79">
        <f>VLOOKUP($B$1,'2050_Area'!$A$2:$R$215,MATCH($B$3,'2050_Area'!$A$2:$R$2,0),FALSE)</f>
        <v>98266.100000000064</v>
      </c>
      <c r="G5" s="9">
        <f>B5</f>
        <v>2050</v>
      </c>
      <c r="H5" s="22">
        <f>ROUND(C5/1000^$J$7,INT(-LOG10(C5/1000^$J$7)+4))</f>
        <v>1.1759999999999999</v>
      </c>
      <c r="I5" s="23">
        <f>ROUND(D5/1000^$J$7,INT(-LOG10(D5/1000^$J$7)+4))</f>
        <v>1.4770000000000001</v>
      </c>
      <c r="J5" s="19">
        <f>INT(LOG10(C5)/3)</f>
        <v>2</v>
      </c>
      <c r="K5">
        <f>INT(LOG10(D5)/3)</f>
        <v>2</v>
      </c>
      <c r="L5" s="12">
        <v>1</v>
      </c>
      <c r="M5" s="13" t="s">
        <v>367</v>
      </c>
      <c r="O5" s="35" t="s">
        <v>230</v>
      </c>
      <c r="P5" s="36">
        <v>2</v>
      </c>
      <c r="R5" s="71" t="s">
        <v>227</v>
      </c>
      <c r="S5" s="72" t="s">
        <v>229</v>
      </c>
    </row>
    <row r="6" spans="1:19" ht="15.75" thickBot="1" x14ac:dyDescent="0.3">
      <c r="J6" s="32" t="str">
        <f>B1&amp;": "&amp; VLOOKUP(B3,A16:B33,2,FALSE)</f>
        <v>Ljubljana: Hoteli</v>
      </c>
      <c r="L6" s="14">
        <v>2</v>
      </c>
      <c r="M6" s="15" t="s">
        <v>368</v>
      </c>
      <c r="O6" s="35" t="s">
        <v>0</v>
      </c>
      <c r="P6" s="36">
        <v>3</v>
      </c>
      <c r="R6" s="71" t="s">
        <v>226</v>
      </c>
      <c r="S6" s="72" t="s">
        <v>230</v>
      </c>
    </row>
    <row r="7" spans="1:19" ht="15.75" thickBot="1" x14ac:dyDescent="0.3">
      <c r="C7" s="9" t="s">
        <v>365</v>
      </c>
      <c r="D7" s="9" t="s">
        <v>279</v>
      </c>
      <c r="J7" s="16">
        <f>MIN(INT(LOG10(C4)/3),INT(LOG10(D4)/3),INT(LOG10(C5)/3),INT(LOG10(D5)/3))</f>
        <v>2</v>
      </c>
      <c r="O7" s="35" t="s">
        <v>1</v>
      </c>
      <c r="P7" s="36">
        <v>4</v>
      </c>
      <c r="R7" s="71" t="s">
        <v>225</v>
      </c>
      <c r="S7" s="72" t="s">
        <v>0</v>
      </c>
    </row>
    <row r="8" spans="1:19" ht="15.75" thickBot="1" x14ac:dyDescent="0.3">
      <c r="B8" s="9">
        <v>2020</v>
      </c>
      <c r="C8" s="25">
        <f>C4/E4</f>
        <v>62.802828935211608</v>
      </c>
      <c r="D8" s="26">
        <f>D4/E4</f>
        <v>19.80839177470774</v>
      </c>
      <c r="J8" s="17" t="str">
        <f>"Poraba energije ["&amp;VLOOKUP($J$7,L4:M6,2,FALSE)&amp;"Wh]"</f>
        <v>Poraba energije [GWh]</v>
      </c>
      <c r="O8" s="35" t="s">
        <v>2</v>
      </c>
      <c r="P8" s="36">
        <v>5</v>
      </c>
      <c r="R8" s="71" t="s">
        <v>224</v>
      </c>
      <c r="S8" s="72" t="s">
        <v>2</v>
      </c>
    </row>
    <row r="9" spans="1:19" ht="15.75" thickBot="1" x14ac:dyDescent="0.3">
      <c r="B9" s="9">
        <v>2050</v>
      </c>
      <c r="C9" s="27">
        <f>C5/E5</f>
        <v>11.970344819164518</v>
      </c>
      <c r="D9" s="28">
        <f>D5/E5</f>
        <v>15.029463703833953</v>
      </c>
      <c r="O9" s="35" t="s">
        <v>3</v>
      </c>
      <c r="P9" s="36">
        <v>6</v>
      </c>
      <c r="R9" s="71" t="s">
        <v>223</v>
      </c>
      <c r="S9" s="72" t="s">
        <v>3</v>
      </c>
    </row>
    <row r="10" spans="1:19" x14ac:dyDescent="0.25">
      <c r="O10" s="35" t="s">
        <v>4</v>
      </c>
      <c r="P10" s="37"/>
      <c r="R10" s="71" t="s">
        <v>222</v>
      </c>
      <c r="S10" s="72" t="s">
        <v>5</v>
      </c>
    </row>
    <row r="11" spans="1:19" x14ac:dyDescent="0.25">
      <c r="O11" s="35" t="s">
        <v>5</v>
      </c>
      <c r="P11" s="36">
        <v>7</v>
      </c>
      <c r="R11" s="71" t="s">
        <v>221</v>
      </c>
      <c r="S11" s="72" t="s">
        <v>6</v>
      </c>
    </row>
    <row r="12" spans="1:19" x14ac:dyDescent="0.25">
      <c r="O12" s="35" t="s">
        <v>6</v>
      </c>
      <c r="P12" s="36">
        <v>8</v>
      </c>
      <c r="R12" s="71" t="s">
        <v>220</v>
      </c>
      <c r="S12" s="72" t="s">
        <v>7</v>
      </c>
    </row>
    <row r="13" spans="1:19" x14ac:dyDescent="0.25">
      <c r="A13" s="9" t="s">
        <v>371</v>
      </c>
      <c r="B13" s="24" t="str">
        <f>B1</f>
        <v>Ljubljana</v>
      </c>
      <c r="C13" s="5"/>
      <c r="D13" s="5"/>
      <c r="E13" s="5"/>
      <c r="F13" s="5"/>
      <c r="G13" s="5"/>
      <c r="H13" s="5"/>
      <c r="O13" s="35" t="s">
        <v>7</v>
      </c>
      <c r="P13" s="36">
        <v>9</v>
      </c>
      <c r="R13" s="71" t="s">
        <v>219</v>
      </c>
      <c r="S13" s="72" t="s">
        <v>8</v>
      </c>
    </row>
    <row r="14" spans="1:19" x14ac:dyDescent="0.25">
      <c r="A14" s="1"/>
      <c r="B14" s="24">
        <f>MATCH(B13,StanjeEP!D1:HG1,0)</f>
        <v>83</v>
      </c>
      <c r="D14" s="29" t="s">
        <v>249</v>
      </c>
      <c r="E14" s="29" t="s">
        <v>250</v>
      </c>
      <c r="F14" s="29" t="s">
        <v>251</v>
      </c>
      <c r="G14" s="9"/>
      <c r="O14" s="35" t="s">
        <v>8</v>
      </c>
      <c r="P14" s="36">
        <v>10</v>
      </c>
      <c r="R14" s="71" t="s">
        <v>217</v>
      </c>
      <c r="S14" s="72" t="s">
        <v>10</v>
      </c>
    </row>
    <row r="15" spans="1:19" x14ac:dyDescent="0.25">
      <c r="A15" s="1"/>
      <c r="D15" s="29">
        <v>1</v>
      </c>
      <c r="E15" s="29">
        <v>2</v>
      </c>
      <c r="F15" s="29">
        <v>3</v>
      </c>
      <c r="G15" s="9" t="s">
        <v>363</v>
      </c>
      <c r="H15" s="9" t="s">
        <v>370</v>
      </c>
      <c r="O15" s="38" t="s">
        <v>9</v>
      </c>
      <c r="P15" s="36">
        <v>11</v>
      </c>
      <c r="R15" s="71" t="s">
        <v>216</v>
      </c>
      <c r="S15" s="72" t="s">
        <v>11</v>
      </c>
    </row>
    <row r="16" spans="1:19" x14ac:dyDescent="0.25">
      <c r="A16" s="30" t="s">
        <v>229</v>
      </c>
      <c r="B16" s="41" t="s">
        <v>227</v>
      </c>
      <c r="C16" s="31">
        <v>1</v>
      </c>
      <c r="D16" s="63">
        <f>VLOOKUP(CONCATENATE($A16,"-",D$14),StanjeEP!$C$1:$HG$49,MATCH(wip!$B$13,StanjeEP!$C$1:$HG$1,0),FALSE)</f>
        <v>3285154.599999994</v>
      </c>
      <c r="E16" s="63">
        <f>VLOOKUP(CONCATENATE($A16,"-",E$14),StanjeEP!$C$1:$HG$49,MATCH(wip!$B$13,StanjeEP!$C$1:$HG$1,0),FALSE)</f>
        <v>324978.79999999877</v>
      </c>
      <c r="F16" s="63">
        <f>VLOOKUP(CONCATENATE($A16,"-",F$14),StanjeEP!$C$1:$HG$49,MATCH(wip!$B$13,StanjeEP!$C$1:$HG$1,0),FALSE)</f>
        <v>58577.599999999897</v>
      </c>
      <c r="G16" s="63">
        <f>SUM(D16:F16)</f>
        <v>3668710.999999993</v>
      </c>
      <c r="H16">
        <f>RANK(G16,$G$16:$G$32)</f>
        <v>2</v>
      </c>
      <c r="M16" s="30"/>
      <c r="O16" s="35" t="s">
        <v>10</v>
      </c>
      <c r="P16" s="36">
        <v>12</v>
      </c>
      <c r="R16" s="71" t="s">
        <v>215</v>
      </c>
      <c r="S16" s="72" t="s">
        <v>12</v>
      </c>
    </row>
    <row r="17" spans="1:19" x14ac:dyDescent="0.25">
      <c r="A17" s="30" t="s">
        <v>230</v>
      </c>
      <c r="B17" s="41" t="s">
        <v>226</v>
      </c>
      <c r="C17" s="31">
        <v>2</v>
      </c>
      <c r="D17" s="63">
        <f>VLOOKUP(CONCATENATE($A17,"-",D$14),StanjeEP!$C$1:$HG$49,MATCH(wip!$B$13,StanjeEP!$C$1:$HG$1,0),FALSE)</f>
        <v>4132204.7999999882</v>
      </c>
      <c r="E17" s="63">
        <f>VLOOKUP(CONCATENATE($A17,"-",E$14),StanjeEP!$C$1:$HG$49,MATCH(wip!$B$13,StanjeEP!$C$1:$HG$1,0),FALSE)</f>
        <v>648774.19999999891</v>
      </c>
      <c r="F17" s="63">
        <f>VLOOKUP(CONCATENATE($A17,"-",F$14),StanjeEP!$C$1:$HG$49,MATCH(wip!$B$13,StanjeEP!$C$1:$HG$1,0),FALSE)</f>
        <v>482590.80000000092</v>
      </c>
      <c r="G17" s="63">
        <f t="shared" ref="G17:G31" si="0">SUM(D17:F17)</f>
        <v>5263569.7999999877</v>
      </c>
      <c r="H17">
        <f t="shared" ref="H17:H32" si="1">RANK(G17,$G$16:$G$32)</f>
        <v>1</v>
      </c>
      <c r="M17" s="30"/>
      <c r="O17" s="35" t="s">
        <v>11</v>
      </c>
      <c r="P17" s="36">
        <v>13</v>
      </c>
      <c r="R17" s="71" t="s">
        <v>214</v>
      </c>
      <c r="S17" s="72" t="s">
        <v>13</v>
      </c>
    </row>
    <row r="18" spans="1:19" x14ac:dyDescent="0.25">
      <c r="A18" s="30" t="s">
        <v>0</v>
      </c>
      <c r="B18" s="41" t="s">
        <v>225</v>
      </c>
      <c r="C18" s="31">
        <v>3</v>
      </c>
      <c r="D18" s="63">
        <f>VLOOKUP(CONCATENATE($A18,"-",D$14),StanjeEP!$C$1:$HG$49,MATCH(wip!$B$13,StanjeEP!$C$1:$HG$1,0),FALSE)</f>
        <v>228385.5999999996</v>
      </c>
      <c r="E18" s="63">
        <f>VLOOKUP(CONCATENATE($A18,"-",E$14),StanjeEP!$C$1:$HG$49,MATCH(wip!$B$13,StanjeEP!$C$1:$HG$1,0),FALSE)</f>
        <v>34786.400000000001</v>
      </c>
      <c r="F18" s="63">
        <f>VLOOKUP(CONCATENATE($A18,"-",F$14),StanjeEP!$C$1:$HG$49,MATCH(wip!$B$13,StanjeEP!$C$1:$HG$1,0),FALSE)</f>
        <v>0</v>
      </c>
      <c r="G18" s="63">
        <f t="shared" si="0"/>
        <v>263171.99999999959</v>
      </c>
      <c r="H18">
        <f t="shared" si="1"/>
        <v>9</v>
      </c>
      <c r="M18" s="30"/>
      <c r="O18" s="35" t="s">
        <v>12</v>
      </c>
      <c r="P18" s="36">
        <v>14</v>
      </c>
      <c r="R18" s="73" t="s">
        <v>478</v>
      </c>
      <c r="S18" s="74" t="s">
        <v>471</v>
      </c>
    </row>
    <row r="19" spans="1:19" x14ac:dyDescent="0.25">
      <c r="A19" s="30"/>
      <c r="B19" s="41"/>
      <c r="C19" s="31"/>
      <c r="D19" s="63"/>
      <c r="E19" s="63"/>
      <c r="F19" s="63"/>
      <c r="G19" s="63"/>
      <c r="H19">
        <f t="shared" si="1"/>
        <v>15</v>
      </c>
      <c r="M19" s="30"/>
      <c r="O19" s="35" t="s">
        <v>13</v>
      </c>
      <c r="P19" s="36">
        <v>15</v>
      </c>
      <c r="R19" s="71" t="s">
        <v>480</v>
      </c>
      <c r="S19" s="72" t="s">
        <v>4</v>
      </c>
    </row>
    <row r="20" spans="1:19" ht="15.75" thickBot="1" x14ac:dyDescent="0.3">
      <c r="A20" s="30" t="s">
        <v>2</v>
      </c>
      <c r="B20" s="41" t="s">
        <v>224</v>
      </c>
      <c r="C20" s="31">
        <v>5</v>
      </c>
      <c r="D20" s="63">
        <f>VLOOKUP(CONCATENATE($A20,"-",D$14),StanjeEP!$C$1:$HG$49,MATCH(wip!$B$13,StanjeEP!$C$1:$HG$1,0),FALSE)</f>
        <v>1670330.7999999947</v>
      </c>
      <c r="E20" s="63">
        <f>VLOOKUP(CONCATENATE($A20,"-",E$14),StanjeEP!$C$1:$HG$49,MATCH(wip!$B$13,StanjeEP!$C$1:$HG$1,0),FALSE)</f>
        <v>235563.69999999998</v>
      </c>
      <c r="F20" s="63">
        <f>VLOOKUP(CONCATENATE($A20,"-",F$14),StanjeEP!$C$1:$HG$49,MATCH(wip!$B$13,StanjeEP!$C$1:$HG$1,0),FALSE)</f>
        <v>11655.299999999992</v>
      </c>
      <c r="G20" s="63">
        <f t="shared" si="0"/>
        <v>1917549.7999999947</v>
      </c>
      <c r="H20">
        <f t="shared" si="1"/>
        <v>3</v>
      </c>
      <c r="M20" s="30"/>
      <c r="O20" s="39" t="s">
        <v>256</v>
      </c>
      <c r="P20" s="40">
        <v>16</v>
      </c>
    </row>
    <row r="21" spans="1:19" x14ac:dyDescent="0.25">
      <c r="A21" s="30" t="s">
        <v>3</v>
      </c>
      <c r="B21" s="41" t="s">
        <v>223</v>
      </c>
      <c r="C21" s="31">
        <v>6</v>
      </c>
      <c r="D21" s="63">
        <f>VLOOKUP(CONCATENATE($A21,"-",D$14),StanjeEP!$C$1:$HG$49,MATCH(wip!$B$13,StanjeEP!$C$1:$HG$1,0),FALSE)</f>
        <v>134434.89999999979</v>
      </c>
      <c r="E21" s="63">
        <f>VLOOKUP(CONCATENATE($A21,"-",E$14),StanjeEP!$C$1:$HG$49,MATCH(wip!$B$13,StanjeEP!$C$1:$HG$1,0),FALSE)</f>
        <v>10289.099999999999</v>
      </c>
      <c r="F21" s="63">
        <f>VLOOKUP(CONCATENATE($A21,"-",F$14),StanjeEP!$C$1:$HG$49,MATCH(wip!$B$13,StanjeEP!$C$1:$HG$1,0),FALSE)</f>
        <v>1753.799999999999</v>
      </c>
      <c r="G21" s="63">
        <f t="shared" si="0"/>
        <v>146477.79999999978</v>
      </c>
      <c r="H21">
        <f t="shared" si="1"/>
        <v>11</v>
      </c>
      <c r="M21" s="9"/>
      <c r="N21" s="31"/>
    </row>
    <row r="22" spans="1:19" x14ac:dyDescent="0.25">
      <c r="A22" s="9" t="s">
        <v>4</v>
      </c>
      <c r="B22" s="41" t="s">
        <v>480</v>
      </c>
      <c r="C22" s="31">
        <v>7</v>
      </c>
      <c r="D22" s="63"/>
      <c r="E22" s="63"/>
      <c r="F22" s="63"/>
      <c r="G22" s="63">
        <f t="shared" si="0"/>
        <v>0</v>
      </c>
      <c r="H22">
        <f t="shared" si="1"/>
        <v>15</v>
      </c>
      <c r="M22" s="30"/>
    </row>
    <row r="23" spans="1:19" x14ac:dyDescent="0.25">
      <c r="A23" s="30" t="s">
        <v>5</v>
      </c>
      <c r="B23" s="41" t="s">
        <v>222</v>
      </c>
      <c r="C23" s="31">
        <v>8</v>
      </c>
      <c r="D23" s="63">
        <f>VLOOKUP(CONCATENATE($A23,"-",D$14),StanjeEP!$C$1:$HG$49,MATCH(wip!$B$13,StanjeEP!$C$1:$HG$1,0),FALSE)</f>
        <v>297260.49999999977</v>
      </c>
      <c r="E23" s="63">
        <f>VLOOKUP(CONCATENATE($A23,"-",E$14),StanjeEP!$C$1:$HG$49,MATCH(wip!$B$13,StanjeEP!$C$1:$HG$1,0),FALSE)</f>
        <v>9077.6999999999698</v>
      </c>
      <c r="F23" s="63">
        <f>VLOOKUP(CONCATENATE($A23,"-",F$14),StanjeEP!$C$1:$HG$49,MATCH(wip!$B$13,StanjeEP!$C$1:$HG$1,0),FALSE)</f>
        <v>697.09999999999991</v>
      </c>
      <c r="G23" s="63">
        <f t="shared" si="0"/>
        <v>307035.2999999997</v>
      </c>
      <c r="H23">
        <f t="shared" si="1"/>
        <v>7</v>
      </c>
      <c r="M23" s="30"/>
    </row>
    <row r="24" spans="1:19" x14ac:dyDescent="0.25">
      <c r="A24" s="30" t="s">
        <v>6</v>
      </c>
      <c r="B24" s="41" t="s">
        <v>221</v>
      </c>
      <c r="C24" s="31">
        <v>9</v>
      </c>
      <c r="D24" s="63">
        <f>VLOOKUP(CONCATENATE($A24,"-",D$14),StanjeEP!$C$1:$HG$49,MATCH(wip!$B$13,StanjeEP!$C$1:$HG$1,0),FALSE)</f>
        <v>202786.49999999988</v>
      </c>
      <c r="E24" s="63">
        <f>VLOOKUP(CONCATENATE($A24,"-",E$14),StanjeEP!$C$1:$HG$49,MATCH(wip!$B$13,StanjeEP!$C$1:$HG$1,0),FALSE)</f>
        <v>1952.8</v>
      </c>
      <c r="F24" s="63">
        <f>VLOOKUP(CONCATENATE($A24,"-",F$14),StanjeEP!$C$1:$HG$49,MATCH(wip!$B$13,StanjeEP!$C$1:$HG$1,0),FALSE)</f>
        <v>13916.400000000001</v>
      </c>
      <c r="G24" s="63">
        <f t="shared" si="0"/>
        <v>218655.69999999987</v>
      </c>
      <c r="H24">
        <f t="shared" si="1"/>
        <v>10</v>
      </c>
      <c r="M24" s="30"/>
    </row>
    <row r="25" spans="1:19" x14ac:dyDescent="0.25">
      <c r="A25" s="30" t="s">
        <v>7</v>
      </c>
      <c r="B25" s="41" t="s">
        <v>220</v>
      </c>
      <c r="C25" s="31">
        <v>10</v>
      </c>
      <c r="D25" s="63">
        <f>VLOOKUP(CONCATENATE($A25,"-",D$14),StanjeEP!$C$1:$HG$49,MATCH(wip!$B$13,StanjeEP!$C$1:$HG$1,0),FALSE)</f>
        <v>74694.89999999979</v>
      </c>
      <c r="E25" s="63">
        <f>VLOOKUP(CONCATENATE($A25,"-",E$14),StanjeEP!$C$1:$HG$49,MATCH(wip!$B$13,StanjeEP!$C$1:$HG$1,0),FALSE)</f>
        <v>16315.3</v>
      </c>
      <c r="F25" s="63">
        <f>VLOOKUP(CONCATENATE($A25,"-",F$14),StanjeEP!$C$1:$HG$49,MATCH(wip!$B$13,StanjeEP!$C$1:$HG$1,0),FALSE)</f>
        <v>6244.4000000000005</v>
      </c>
      <c r="G25" s="63">
        <f t="shared" si="0"/>
        <v>97254.599999999788</v>
      </c>
      <c r="H25">
        <f t="shared" si="1"/>
        <v>14</v>
      </c>
      <c r="M25" s="30"/>
    </row>
    <row r="26" spans="1:19" x14ac:dyDescent="0.25">
      <c r="A26" s="30"/>
      <c r="B26" s="41"/>
      <c r="C26" s="31"/>
      <c r="D26" s="63"/>
      <c r="E26" s="63"/>
      <c r="F26" s="63"/>
      <c r="G26" s="63"/>
      <c r="H26">
        <f t="shared" si="1"/>
        <v>15</v>
      </c>
    </row>
    <row r="27" spans="1:19" x14ac:dyDescent="0.25">
      <c r="A27" s="30" t="s">
        <v>9</v>
      </c>
      <c r="B27" s="41" t="s">
        <v>218</v>
      </c>
      <c r="C27" s="31">
        <v>12</v>
      </c>
      <c r="D27" s="63">
        <f>VLOOKUP(CONCATENATE($A27,"-",D$14),StanjeEP!$C$1:$HG$49,MATCH(wip!$B$13,StanjeEP!$C$1:$HG$1,0),FALSE)</f>
        <v>92411.39999999998</v>
      </c>
      <c r="E27" s="63">
        <f>VLOOKUP(CONCATENATE($A27,"-",E$14),StanjeEP!$C$1:$HG$49,MATCH(wip!$B$13,StanjeEP!$C$1:$HG$1,0),FALSE)</f>
        <v>21655.3999999999</v>
      </c>
      <c r="F27" s="63">
        <f>VLOOKUP(CONCATENATE($A27,"-",F$14),StanjeEP!$C$1:$HG$49,MATCH(wip!$B$13,StanjeEP!$C$1:$HG$1,0),FALSE)</f>
        <v>1400.4</v>
      </c>
      <c r="G27" s="63">
        <f t="shared" si="0"/>
        <v>115467.19999999987</v>
      </c>
      <c r="H27">
        <f t="shared" si="1"/>
        <v>13</v>
      </c>
      <c r="M27" s="30"/>
    </row>
    <row r="28" spans="1:19" x14ac:dyDescent="0.25">
      <c r="A28" s="30" t="s">
        <v>10</v>
      </c>
      <c r="B28" s="41" t="s">
        <v>217</v>
      </c>
      <c r="C28" s="31">
        <v>13</v>
      </c>
      <c r="D28" s="63">
        <f>VLOOKUP(CONCATENATE($A28,"-",D$14),StanjeEP!$C$1:$HG$49,MATCH(wip!$B$13,StanjeEP!$C$1:$HG$1,0),FALSE)</f>
        <v>106962.2999999999</v>
      </c>
      <c r="E28" s="63">
        <f>VLOOKUP(CONCATENATE($A28,"-",E$14),StanjeEP!$C$1:$HG$49,MATCH(wip!$B$13,StanjeEP!$C$1:$HG$1,0),FALSE)</f>
        <v>15393.9</v>
      </c>
      <c r="F28" s="63">
        <f>VLOOKUP(CONCATENATE($A28,"-",F$14),StanjeEP!$C$1:$HG$49,MATCH(wip!$B$13,StanjeEP!$C$1:$HG$1,0),FALSE)</f>
        <v>497</v>
      </c>
      <c r="G28" s="63">
        <f t="shared" si="0"/>
        <v>122853.1999999999</v>
      </c>
      <c r="H28">
        <f t="shared" si="1"/>
        <v>12</v>
      </c>
      <c r="M28" s="30"/>
    </row>
    <row r="29" spans="1:19" x14ac:dyDescent="0.25">
      <c r="A29" s="30" t="s">
        <v>11</v>
      </c>
      <c r="B29" s="41" t="s">
        <v>216</v>
      </c>
      <c r="C29" s="31">
        <v>14</v>
      </c>
      <c r="D29" s="63">
        <f>VLOOKUP(CONCATENATE($A29,"-",D$14),StanjeEP!$C$1:$HG$49,MATCH(wip!$B$13,StanjeEP!$C$1:$HG$1,0),FALSE)</f>
        <v>573181.19999999984</v>
      </c>
      <c r="E29" s="63">
        <f>VLOOKUP(CONCATENATE($A29,"-",E$14),StanjeEP!$C$1:$HG$49,MATCH(wip!$B$13,StanjeEP!$C$1:$HG$1,0),FALSE)</f>
        <v>67776.399999999994</v>
      </c>
      <c r="F29" s="63">
        <f>VLOOKUP(CONCATENATE($A29,"-",F$14),StanjeEP!$C$1:$HG$49,MATCH(wip!$B$13,StanjeEP!$C$1:$HG$1,0),FALSE)</f>
        <v>20991.3</v>
      </c>
      <c r="G29" s="63">
        <f t="shared" si="0"/>
        <v>661948.89999999991</v>
      </c>
      <c r="H29">
        <f t="shared" si="1"/>
        <v>5</v>
      </c>
      <c r="M29" s="30"/>
    </row>
    <row r="30" spans="1:19" x14ac:dyDescent="0.25">
      <c r="A30" s="30" t="s">
        <v>12</v>
      </c>
      <c r="B30" s="41" t="s">
        <v>215</v>
      </c>
      <c r="C30" s="31">
        <v>15</v>
      </c>
      <c r="D30" s="63">
        <f>VLOOKUP(CONCATENATE($A30,"-",D$14),StanjeEP!$C$1:$HG$49,MATCH(wip!$B$13,StanjeEP!$C$1:$HG$1,0),FALSE)</f>
        <v>159859.39999999988</v>
      </c>
      <c r="E30" s="63">
        <f>VLOOKUP(CONCATENATE($A30,"-",E$14),StanjeEP!$C$1:$HG$49,MATCH(wip!$B$13,StanjeEP!$C$1:$HG$1,0),FALSE)</f>
        <v>113237.79999999898</v>
      </c>
      <c r="F30" s="63">
        <f>VLOOKUP(CONCATENATE($A30,"-",F$14),StanjeEP!$C$1:$HG$49,MATCH(wip!$B$13,StanjeEP!$C$1:$HG$1,0),FALSE)</f>
        <v>1187.4000000000001</v>
      </c>
      <c r="G30" s="63">
        <f t="shared" si="0"/>
        <v>274284.59999999887</v>
      </c>
      <c r="H30">
        <f t="shared" si="1"/>
        <v>8</v>
      </c>
      <c r="M30" s="30"/>
    </row>
    <row r="31" spans="1:19" x14ac:dyDescent="0.25">
      <c r="A31" s="30" t="s">
        <v>13</v>
      </c>
      <c r="B31" s="41" t="s">
        <v>214</v>
      </c>
      <c r="C31" s="31">
        <v>16</v>
      </c>
      <c r="D31" s="63">
        <f>VLOOKUP(CONCATENATE($A31,"-",D$14),StanjeEP!$C$1:$HG$49,MATCH(wip!$B$13,StanjeEP!$C$1:$HG$1,0),FALSE)</f>
        <v>669319.09999999986</v>
      </c>
      <c r="E31" s="63">
        <f>VLOOKUP(CONCATENATE($A31,"-",E$14),StanjeEP!$C$1:$HG$49,MATCH(wip!$B$13,StanjeEP!$C$1:$HG$1,0),FALSE)</f>
        <v>415656.89999999898</v>
      </c>
      <c r="F31" s="63">
        <f>VLOOKUP(CONCATENATE($A31,"-",F$14),StanjeEP!$C$1:$HG$49,MATCH(wip!$B$13,StanjeEP!$C$1:$HG$1,0),FALSE)</f>
        <v>13056.999999999989</v>
      </c>
      <c r="G31" s="63">
        <f t="shared" si="0"/>
        <v>1098032.9999999988</v>
      </c>
      <c r="H31">
        <f t="shared" si="1"/>
        <v>4</v>
      </c>
      <c r="M31" s="1"/>
    </row>
    <row r="32" spans="1:19" x14ac:dyDescent="0.25">
      <c r="A32" s="30" t="s">
        <v>471</v>
      </c>
      <c r="B32" s="41" t="s">
        <v>478</v>
      </c>
      <c r="C32" s="31">
        <v>17</v>
      </c>
      <c r="D32" s="63">
        <f>VLOOKUP(CONCATENATE($A32,"-",D$14),StanjeEP!$C$1:$HG$49,MATCH(wip!$B$13,StanjeEP!$C$1:$HG$1,0),FALSE)</f>
        <v>394163.99999999988</v>
      </c>
      <c r="E32" s="63">
        <f>VLOOKUP(CONCATENATE($A32,"-",E$14),StanjeEP!$C$1:$HG$49,MATCH(wip!$B$13,StanjeEP!$C$1:$HG$1,0),FALSE)</f>
        <v>14129.19999999999</v>
      </c>
      <c r="F32" s="63">
        <f>VLOOKUP(CONCATENATE($A32,"-",F$14),StanjeEP!$C$1:$HG$49,MATCH(wip!$B$13,StanjeEP!$C$1:$HG$1,0),FALSE)</f>
        <v>3429.4999999999905</v>
      </c>
      <c r="G32" s="63">
        <f t="shared" ref="G32" si="2">SUM(D32:F32)</f>
        <v>411722.6999999999</v>
      </c>
      <c r="H32">
        <f t="shared" si="1"/>
        <v>6</v>
      </c>
      <c r="M32" s="1"/>
    </row>
    <row r="33" spans="1:13" x14ac:dyDescent="0.25">
      <c r="A33" s="30" t="s">
        <v>256</v>
      </c>
      <c r="B33" s="41" t="s">
        <v>257</v>
      </c>
      <c r="C33" s="31">
        <v>18</v>
      </c>
      <c r="D33" s="68">
        <f>SUM(D16:D32)</f>
        <v>12021149.999999978</v>
      </c>
      <c r="E33" s="68">
        <f t="shared" ref="E33:G33" si="3">SUM(E16:E32)</f>
        <v>1929587.5999999954</v>
      </c>
      <c r="F33" s="68">
        <f t="shared" si="3"/>
        <v>615998.00000000105</v>
      </c>
      <c r="G33" s="68">
        <f t="shared" si="3"/>
        <v>14566735.599999968</v>
      </c>
      <c r="M33" s="30"/>
    </row>
    <row r="34" spans="1:13" x14ac:dyDescent="0.25">
      <c r="B34" s="41"/>
    </row>
    <row r="35" spans="1:13" x14ac:dyDescent="0.25">
      <c r="A35" s="1" t="s">
        <v>256</v>
      </c>
      <c r="B35" s="41" t="s">
        <v>257</v>
      </c>
      <c r="D35" s="68">
        <f>D33</f>
        <v>12021149.999999978</v>
      </c>
      <c r="E35" s="68">
        <f t="shared" ref="E35:F35" si="4">E33</f>
        <v>1929587.5999999954</v>
      </c>
      <c r="F35" s="68">
        <f t="shared" si="4"/>
        <v>615998.00000000105</v>
      </c>
    </row>
    <row r="36" spans="1:13" x14ac:dyDescent="0.25">
      <c r="A36" t="str">
        <f>INDEX(A$16:A$31,$C36)</f>
        <v>VSS</v>
      </c>
      <c r="B36" s="41" t="str">
        <f>INDEX(B$16:B$31,$C36)</f>
        <v>tri- in večstanovanjske stavbe</v>
      </c>
      <c r="C36">
        <f>MATCH(1,$H$16:$H$31,0)</f>
        <v>2</v>
      </c>
      <c r="D36" s="63">
        <f>INDEX(D$16:D$31,$C36)</f>
        <v>4132204.7999999882</v>
      </c>
      <c r="E36" s="63">
        <f t="shared" ref="E36:F38" si="5">INDEX(E$16:E$31,$C36)</f>
        <v>648774.19999999891</v>
      </c>
      <c r="F36" s="63">
        <f t="shared" si="5"/>
        <v>482590.80000000092</v>
      </c>
    </row>
    <row r="37" spans="1:13" x14ac:dyDescent="0.25">
      <c r="A37" t="str">
        <f t="shared" ref="A37:A38" si="6">INDEX(A$16:A$31,$C37)</f>
        <v>EDS</v>
      </c>
      <c r="B37" s="41" t="str">
        <f t="shared" ref="B37:B38" si="7">INDEX(B$16:B$31,$C37)</f>
        <v>eno- in dvostanovanjske stavbe</v>
      </c>
      <c r="C37">
        <f>MATCH(2,$H$16:$H$31,0)</f>
        <v>1</v>
      </c>
      <c r="D37" s="63">
        <f t="shared" ref="D37:D38" si="8">INDEX(D$16:D$31,$C37)</f>
        <v>3285154.599999994</v>
      </c>
      <c r="E37" s="63">
        <f t="shared" si="5"/>
        <v>324978.79999999877</v>
      </c>
      <c r="F37" s="63">
        <f t="shared" si="5"/>
        <v>58577.599999999897</v>
      </c>
    </row>
    <row r="38" spans="1:13" x14ac:dyDescent="0.25">
      <c r="A38" t="str">
        <f t="shared" si="6"/>
        <v>DRUP</v>
      </c>
      <c r="B38" s="41" t="str">
        <f t="shared" si="7"/>
        <v>Druge upravne stavbe</v>
      </c>
      <c r="C38">
        <f>MATCH(3,$H$16:$H$32,0)</f>
        <v>5</v>
      </c>
      <c r="D38" s="63">
        <f t="shared" si="8"/>
        <v>1670330.7999999947</v>
      </c>
      <c r="E38" s="63">
        <f t="shared" si="5"/>
        <v>235563.69999999998</v>
      </c>
      <c r="F38" s="63">
        <f t="shared" si="5"/>
        <v>11655.299999999992</v>
      </c>
    </row>
    <row r="41" spans="1:13" x14ac:dyDescent="0.25">
      <c r="A41" s="9" t="s">
        <v>213</v>
      </c>
      <c r="B41" s="24" t="str">
        <f>B1</f>
        <v>Ljubljana</v>
      </c>
      <c r="C41" s="5"/>
      <c r="D41" s="5"/>
      <c r="E41" s="5"/>
      <c r="F41" s="5"/>
      <c r="G41" s="5"/>
      <c r="H41" s="5"/>
    </row>
    <row r="42" spans="1:13" x14ac:dyDescent="0.25">
      <c r="A42" s="1"/>
      <c r="B42" s="24">
        <f>MATCH(B41,ObdobjeGradnje!C1:HF1,0)</f>
        <v>83</v>
      </c>
      <c r="D42" t="s">
        <v>212</v>
      </c>
      <c r="E42" t="s">
        <v>211</v>
      </c>
      <c r="F42" t="s">
        <v>210</v>
      </c>
      <c r="G42" t="s">
        <v>209</v>
      </c>
      <c r="H42" t="s">
        <v>208</v>
      </c>
      <c r="I42" t="s">
        <v>207</v>
      </c>
    </row>
    <row r="43" spans="1:13" x14ac:dyDescent="0.25">
      <c r="A43" s="1"/>
      <c r="D43">
        <v>1</v>
      </c>
      <c r="E43">
        <v>2</v>
      </c>
      <c r="F43">
        <v>3</v>
      </c>
      <c r="G43">
        <v>4</v>
      </c>
      <c r="H43">
        <v>5</v>
      </c>
      <c r="I43">
        <v>6</v>
      </c>
      <c r="J43" t="s">
        <v>363</v>
      </c>
    </row>
    <row r="44" spans="1:13" x14ac:dyDescent="0.25">
      <c r="A44" s="30" t="s">
        <v>229</v>
      </c>
      <c r="B44" s="41" t="s">
        <v>227</v>
      </c>
      <c r="C44" s="31">
        <v>1</v>
      </c>
      <c r="D44" s="63">
        <f>INDEX(ObdobjeGradnje!$A$1:$HF$98,MATCH(CONCATENATE(wip!$A44,"-",wip!D$43),ObdobjeGradnje!$A$1:$A$98,0),MATCH(wip!$B$41,ObdobjeGradnje!$A$1:$HF$1,0))</f>
        <v>670205.20000000205</v>
      </c>
      <c r="E44" s="63">
        <f>INDEX(ObdobjeGradnje!$A$1:$HF$98,MATCH(CONCATENATE(wip!$A44,"-",wip!E$43),ObdobjeGradnje!$A$1:$A$98,0),MATCH(wip!$B$41,ObdobjeGradnje!$A$1:$HF$1,0))</f>
        <v>1073999.3</v>
      </c>
      <c r="F44" s="63">
        <f>INDEX(ObdobjeGradnje!$A$1:$HF$98,MATCH(CONCATENATE(wip!$A44,"-",wip!F$43),ObdobjeGradnje!$A$1:$A$98,0),MATCH(wip!$B$41,ObdobjeGradnje!$A$1:$HF$1,0))</f>
        <v>718794.10000000102</v>
      </c>
      <c r="G44" s="63">
        <f>INDEX(ObdobjeGradnje!$A$1:$HF$98,MATCH(CONCATENATE(wip!$A44,"-",wip!G$43),ObdobjeGradnje!$A$1:$A$98,0),MATCH(wip!$B$41,ObdobjeGradnje!$A$1:$HF$1,0))</f>
        <v>820049.799999999</v>
      </c>
      <c r="H44" s="63">
        <f>INDEX(ObdobjeGradnje!$A$1:$HF$98,MATCH(CONCATENATE(wip!$A44,"-",wip!H$43),ObdobjeGradnje!$A$1:$A$98,0),MATCH(wip!$B$41,ObdobjeGradnje!$A$1:$HF$1,0))</f>
        <v>182610.2</v>
      </c>
      <c r="I44" s="63">
        <f>INDEX(ObdobjeGradnje!$A$1:$HF$98,MATCH(CONCATENATE(wip!$A44,"-",wip!I$43),ObdobjeGradnje!$A$1:$A$98,0),MATCH(wip!$B$41,ObdobjeGradnje!$A$1:$HF$1,0))</f>
        <v>203052.399999999</v>
      </c>
      <c r="J44" s="63">
        <f>SUM(D44:I44)</f>
        <v>3668711.0000000014</v>
      </c>
      <c r="K44">
        <f>RANK(J44,$J$44:$J$59)</f>
        <v>2</v>
      </c>
    </row>
    <row r="45" spans="1:13" x14ac:dyDescent="0.25">
      <c r="A45" s="30" t="s">
        <v>230</v>
      </c>
      <c r="B45" s="41" t="s">
        <v>226</v>
      </c>
      <c r="C45" s="31">
        <v>2</v>
      </c>
      <c r="D45" s="63">
        <f>INDEX(ObdobjeGradnje!$A$1:$HF$98,MATCH(CONCATENATE(wip!$A45,"-",wip!D$43),ObdobjeGradnje!$A$1:$A$98,0),MATCH(wip!$B$41,ObdobjeGradnje!$A$1:$HF$1,0))</f>
        <v>881155.69999999902</v>
      </c>
      <c r="E45" s="63">
        <f>INDEX(ObdobjeGradnje!$A$1:$HF$98,MATCH(CONCATENATE(wip!$A45,"-",wip!E$43),ObdobjeGradnje!$A$1:$A$98,0),MATCH(wip!$B$41,ObdobjeGradnje!$A$1:$HF$1,0))</f>
        <v>1419726.1999999899</v>
      </c>
      <c r="F45" s="63">
        <f>INDEX(ObdobjeGradnje!$A$1:$HF$98,MATCH(CONCATENATE(wip!$A45,"-",wip!F$43),ObdobjeGradnje!$A$1:$A$98,0),MATCH(wip!$B$41,ObdobjeGradnje!$A$1:$HF$1,0))</f>
        <v>1172439.7</v>
      </c>
      <c r="G45" s="63">
        <f>INDEX(ObdobjeGradnje!$A$1:$HF$98,MATCH(CONCATENATE(wip!$A45,"-",wip!G$43),ObdobjeGradnje!$A$1:$A$98,0),MATCH(wip!$B$41,ObdobjeGradnje!$A$1:$HF$1,0))</f>
        <v>1094355.49999999</v>
      </c>
      <c r="H45" s="63">
        <f>INDEX(ObdobjeGradnje!$A$1:$HF$98,MATCH(CONCATENATE(wip!$A45,"-",wip!H$43),ObdobjeGradnje!$A$1:$A$98,0),MATCH(wip!$B$41,ObdobjeGradnje!$A$1:$HF$1,0))</f>
        <v>361846.19999999797</v>
      </c>
      <c r="I45" s="63">
        <f>INDEX(ObdobjeGradnje!$A$1:$HF$98,MATCH(CONCATENATE(wip!$A45,"-",wip!I$43),ObdobjeGradnje!$A$1:$A$98,0),MATCH(wip!$B$41,ObdobjeGradnje!$A$1:$HF$1,0))</f>
        <v>334046.5</v>
      </c>
      <c r="J45" s="63">
        <f t="shared" ref="J45:J59" si="9">SUM(D45:I45)</f>
        <v>5263569.7999999775</v>
      </c>
      <c r="K45">
        <f t="shared" ref="K45:K59" si="10">RANK(J45,$J$44:$J$59)</f>
        <v>1</v>
      </c>
    </row>
    <row r="46" spans="1:13" x14ac:dyDescent="0.25">
      <c r="A46" s="30" t="s">
        <v>0</v>
      </c>
      <c r="B46" s="41" t="s">
        <v>225</v>
      </c>
      <c r="C46" s="31">
        <v>3</v>
      </c>
      <c r="D46" s="63">
        <f>INDEX(ObdobjeGradnje!$A$1:$HF$98,MATCH(CONCATENATE(wip!$A46,"-",wip!D$43),ObdobjeGradnje!$A$1:$A$98,0),MATCH(wip!$B$41,ObdobjeGradnje!$A$1:$HF$1,0))</f>
        <v>23971.5</v>
      </c>
      <c r="E46" s="63">
        <f>INDEX(ObdobjeGradnje!$A$1:$HF$98,MATCH(CONCATENATE(wip!$A46,"-",wip!E$43),ObdobjeGradnje!$A$1:$A$98,0),MATCH(wip!$B$41,ObdobjeGradnje!$A$1:$HF$1,0))</f>
        <v>66959.100000000093</v>
      </c>
      <c r="F46" s="63">
        <f>INDEX(ObdobjeGradnje!$A$1:$HF$98,MATCH(CONCATENATE(wip!$A46,"-",wip!F$43),ObdobjeGradnje!$A$1:$A$98,0),MATCH(wip!$B$41,ObdobjeGradnje!$A$1:$HF$1,0))</f>
        <v>63295.7</v>
      </c>
      <c r="G46" s="63">
        <f>INDEX(ObdobjeGradnje!$A$1:$HF$98,MATCH(CONCATENATE(wip!$A46,"-",wip!G$43),ObdobjeGradnje!$A$1:$A$98,0),MATCH(wip!$B$41,ObdobjeGradnje!$A$1:$HF$1,0))</f>
        <v>59161.599999999999</v>
      </c>
      <c r="H46" s="63">
        <f>INDEX(ObdobjeGradnje!$A$1:$HF$98,MATCH(CONCATENATE(wip!$A46,"-",wip!H$43),ObdobjeGradnje!$A$1:$A$98,0),MATCH(wip!$B$41,ObdobjeGradnje!$A$1:$HF$1,0))</f>
        <v>22055.4</v>
      </c>
      <c r="I46" s="63">
        <f>INDEX(ObdobjeGradnje!$A$1:$HF$98,MATCH(CONCATENATE(wip!$A46,"-",wip!I$43),ObdobjeGradnje!$A$1:$A$98,0),MATCH(wip!$B$41,ObdobjeGradnje!$A$1:$HF$1,0))</f>
        <v>27728.7</v>
      </c>
      <c r="J46" s="63">
        <f t="shared" si="9"/>
        <v>263172.00000000012</v>
      </c>
      <c r="K46">
        <f t="shared" si="10"/>
        <v>9</v>
      </c>
    </row>
    <row r="47" spans="1:13" x14ac:dyDescent="0.25">
      <c r="A47" s="30" t="s">
        <v>471</v>
      </c>
      <c r="B47" s="41" t="s">
        <v>478</v>
      </c>
      <c r="C47" s="31">
        <v>4</v>
      </c>
      <c r="D47" s="63">
        <f>INDEX(ObdobjeGradnje!$A$1:$HF$104,MATCH(CONCATENATE(wip!$A47,"-",wip!D$43),ObdobjeGradnje!$A$1:$A$104,0),MATCH(wip!$B$41,ObdobjeGradnje!$A$1:$HF$1,0))</f>
        <v>78127.299999999901</v>
      </c>
      <c r="E47" s="63">
        <f>INDEX(ObdobjeGradnje!$A$1:$HF$104,MATCH(CONCATENATE(wip!$A47,"-",wip!E$43),ObdobjeGradnje!$A$1:$A$104,0),MATCH(wip!$B$41,ObdobjeGradnje!$A$1:$HF$1,0))</f>
        <v>93999.8</v>
      </c>
      <c r="F47" s="63">
        <f>INDEX(ObdobjeGradnje!$A$1:$HF$104,MATCH(CONCATENATE(wip!$A47,"-",wip!F$43),ObdobjeGradnje!$A$1:$A$104,0),MATCH(wip!$B$41,ObdobjeGradnje!$A$1:$HF$1,0))</f>
        <v>173609.2</v>
      </c>
      <c r="G47" s="63">
        <f>INDEX(ObdobjeGradnje!$A$1:$HF$104,MATCH(CONCATENATE(wip!$A47,"-",wip!G$43),ObdobjeGradnje!$A$1:$A$104,0),MATCH(wip!$B$41,ObdobjeGradnje!$A$1:$HF$1,0))</f>
        <v>198682.1999999999</v>
      </c>
      <c r="H47" s="63">
        <f>INDEX(ObdobjeGradnje!$A$1:$HF$104,MATCH(CONCATENATE(wip!$A47,"-",wip!H$43),ObdobjeGradnje!$A$1:$A$104,0),MATCH(wip!$B$41,ObdobjeGradnje!$A$1:$HF$1,0))</f>
        <v>74527.399999999892</v>
      </c>
      <c r="I47" s="63">
        <f>INDEX(ObdobjeGradnje!$A$1:$HF$104,MATCH(CONCATENATE(wip!$A47,"-",wip!I$43),ObdobjeGradnje!$A$1:$A$104,0),MATCH(wip!$B$41,ObdobjeGradnje!$A$1:$HF$1,0))</f>
        <v>57082.099999999904</v>
      </c>
      <c r="J47" s="63">
        <f t="shared" si="9"/>
        <v>676027.99999999953</v>
      </c>
      <c r="K47">
        <f t="shared" si="10"/>
        <v>5</v>
      </c>
    </row>
    <row r="48" spans="1:13" x14ac:dyDescent="0.25">
      <c r="A48" s="30" t="s">
        <v>2</v>
      </c>
      <c r="B48" s="41" t="s">
        <v>224</v>
      </c>
      <c r="C48" s="31">
        <v>5</v>
      </c>
      <c r="D48" s="63">
        <f>INDEX(ObdobjeGradnje!$A$1:$HF$98,MATCH(CONCATENATE(wip!$A48,"-",wip!D$43),ObdobjeGradnje!$A$1:$A$98,0),MATCH(wip!$B$41,ObdobjeGradnje!$A$1:$HF$1,0))</f>
        <v>234878.2</v>
      </c>
      <c r="E48" s="63">
        <f>INDEX(ObdobjeGradnje!$A$1:$HF$98,MATCH(CONCATENATE(wip!$A48,"-",wip!E$43),ObdobjeGradnje!$A$1:$A$98,0),MATCH(wip!$B$41,ObdobjeGradnje!$A$1:$HF$1,0))</f>
        <v>332801</v>
      </c>
      <c r="F48" s="63">
        <f>INDEX(ObdobjeGradnje!$A$1:$HF$98,MATCH(CONCATENATE(wip!$A48,"-",wip!F$43),ObdobjeGradnje!$A$1:$A$98,0),MATCH(wip!$B$41,ObdobjeGradnje!$A$1:$HF$1,0))</f>
        <v>416850.49999999802</v>
      </c>
      <c r="G48" s="63">
        <f>INDEX(ObdobjeGradnje!$A$1:$HF$98,MATCH(CONCATENATE(wip!$A48,"-",wip!G$43),ObdobjeGradnje!$A$1:$A$98,0),MATCH(wip!$B$41,ObdobjeGradnje!$A$1:$HF$1,0))</f>
        <v>533723.19999999902</v>
      </c>
      <c r="H48" s="63">
        <f>INDEX(ObdobjeGradnje!$A$1:$HF$98,MATCH(CONCATENATE(wip!$A48,"-",wip!H$43),ObdobjeGradnje!$A$1:$A$98,0),MATCH(wip!$B$41,ObdobjeGradnje!$A$1:$HF$1,0))</f>
        <v>226370.299999999</v>
      </c>
      <c r="I48" s="63">
        <f>INDEX(ObdobjeGradnje!$A$1:$HF$98,MATCH(CONCATENATE(wip!$A48,"-",wip!I$43),ObdobjeGradnje!$A$1:$A$98,0),MATCH(wip!$B$41,ObdobjeGradnje!$A$1:$HF$1,0))</f>
        <v>172926.6</v>
      </c>
      <c r="J48" s="63">
        <f t="shared" si="9"/>
        <v>1917549.7999999961</v>
      </c>
      <c r="K48">
        <f t="shared" si="10"/>
        <v>3</v>
      </c>
    </row>
    <row r="49" spans="1:13" x14ac:dyDescent="0.25">
      <c r="A49" s="30" t="s">
        <v>3</v>
      </c>
      <c r="B49" s="41" t="s">
        <v>223</v>
      </c>
      <c r="C49" s="31">
        <v>6</v>
      </c>
      <c r="D49" s="63">
        <f>INDEX(ObdobjeGradnje!$A$1:$HF$98,MATCH(CONCATENATE(wip!$A49,"-",wip!D$43),ObdobjeGradnje!$A$1:$A$98,0),MATCH(wip!$B$41,ObdobjeGradnje!$A$1:$HF$1,0))</f>
        <v>44796.299999999901</v>
      </c>
      <c r="E49" s="63">
        <f>INDEX(ObdobjeGradnje!$A$1:$HF$98,MATCH(CONCATENATE(wip!$A49,"-",wip!E$43),ObdobjeGradnje!$A$1:$A$98,0),MATCH(wip!$B$41,ObdobjeGradnje!$A$1:$HF$1,0))</f>
        <v>30012.7</v>
      </c>
      <c r="F49" s="63">
        <f>INDEX(ObdobjeGradnje!$A$1:$HF$98,MATCH(CONCATENATE(wip!$A49,"-",wip!F$43),ObdobjeGradnje!$A$1:$A$98,0),MATCH(wip!$B$41,ObdobjeGradnje!$A$1:$HF$1,0))</f>
        <v>24196.6</v>
      </c>
      <c r="G49" s="63">
        <f>INDEX(ObdobjeGradnje!$A$1:$HF$98,MATCH(CONCATENATE(wip!$A49,"-",wip!G$43),ObdobjeGradnje!$A$1:$A$98,0),MATCH(wip!$B$41,ObdobjeGradnje!$A$1:$HF$1,0))</f>
        <v>31889.199999999899</v>
      </c>
      <c r="H49" s="63">
        <f>INDEX(ObdobjeGradnje!$A$1:$HF$98,MATCH(CONCATENATE(wip!$A49,"-",wip!H$43),ObdobjeGradnje!$A$1:$A$98,0),MATCH(wip!$B$41,ObdobjeGradnje!$A$1:$HF$1,0))</f>
        <v>7037.7</v>
      </c>
      <c r="I49" s="63">
        <f>INDEX(ObdobjeGradnje!$A$1:$HF$98,MATCH(CONCATENATE(wip!$A49,"-",wip!I$43),ObdobjeGradnje!$A$1:$A$98,0),MATCH(wip!$B$41,ObdobjeGradnje!$A$1:$HF$1,0))</f>
        <v>8545.2999999999993</v>
      </c>
      <c r="J49" s="63">
        <f t="shared" si="9"/>
        <v>146477.79999999978</v>
      </c>
      <c r="K49">
        <f t="shared" si="10"/>
        <v>11</v>
      </c>
    </row>
    <row r="50" spans="1:13" x14ac:dyDescent="0.25">
      <c r="A50" s="9" t="s">
        <v>4</v>
      </c>
      <c r="B50" s="41" t="s">
        <v>480</v>
      </c>
      <c r="C50" s="31"/>
      <c r="D50" s="63">
        <f>INDEX(ObdobjeGradnje!$A$1:$HF$98,MATCH(CONCATENATE(wip!$A50,"-",wip!D$43),ObdobjeGradnje!$A$1:$A$98,0),MATCH(wip!$B$41,ObdobjeGradnje!$A$1:$HF$1,0))</f>
        <v>16529.900000000001</v>
      </c>
      <c r="E50" s="63">
        <f>INDEX(ObdobjeGradnje!$A$1:$HF$98,MATCH(CONCATENATE(wip!$A50,"-",wip!E$43),ObdobjeGradnje!$A$1:$A$98,0),MATCH(wip!$B$41,ObdobjeGradnje!$A$1:$HF$1,0))</f>
        <v>17488.5</v>
      </c>
      <c r="F50" s="63">
        <f>INDEX(ObdobjeGradnje!$A$1:$HF$98,MATCH(CONCATENATE(wip!$A50,"-",wip!F$43),ObdobjeGradnje!$A$1:$A$98,0),MATCH(wip!$B$41,ObdobjeGradnje!$A$1:$HF$1,0))</f>
        <v>11094.3</v>
      </c>
      <c r="G50" s="63">
        <f>INDEX(ObdobjeGradnje!$A$1:$HF$98,MATCH(CONCATENATE(wip!$A50,"-",wip!G$43),ObdobjeGradnje!$A$1:$A$98,0),MATCH(wip!$B$41,ObdobjeGradnje!$A$1:$HF$1,0))</f>
        <v>7398.3</v>
      </c>
      <c r="H50" s="63">
        <f>INDEX(ObdobjeGradnje!$A$1:$HF$98,MATCH(CONCATENATE(wip!$A50,"-",wip!H$43),ObdobjeGradnje!$A$1:$A$98,0),MATCH(wip!$B$41,ObdobjeGradnje!$A$1:$HF$1,0))</f>
        <v>24158.799999999999</v>
      </c>
      <c r="I50" s="63">
        <f>INDEX(ObdobjeGradnje!$A$1:$HF$98,MATCH(CONCATENATE(wip!$A50,"-",wip!I$43),ObdobjeGradnje!$A$1:$A$98,0),MATCH(wip!$B$41,ObdobjeGradnje!$A$1:$HF$1,0))</f>
        <v>25021.9</v>
      </c>
      <c r="J50" s="63">
        <f t="shared" si="9"/>
        <v>101691.70000000001</v>
      </c>
      <c r="K50">
        <f t="shared" si="10"/>
        <v>14</v>
      </c>
    </row>
    <row r="51" spans="1:13" x14ac:dyDescent="0.25">
      <c r="A51" s="30" t="s">
        <v>5</v>
      </c>
      <c r="B51" s="41" t="s">
        <v>222</v>
      </c>
      <c r="C51" s="31">
        <v>7</v>
      </c>
      <c r="D51" s="63">
        <f>INDEX(ObdobjeGradnje!$A$1:$HF$98,MATCH(CONCATENATE(wip!$A51,"-",wip!D$43),ObdobjeGradnje!$A$1:$A$98,0),MATCH(wip!$B$41,ObdobjeGradnje!$A$1:$HF$1,0))</f>
        <v>93083.1</v>
      </c>
      <c r="E51" s="63">
        <f>INDEX(ObdobjeGradnje!$A$1:$HF$98,MATCH(CONCATENATE(wip!$A51,"-",wip!E$43),ObdobjeGradnje!$A$1:$A$98,0),MATCH(wip!$B$41,ObdobjeGradnje!$A$1:$HF$1,0))</f>
        <v>69936</v>
      </c>
      <c r="F51" s="63">
        <f>INDEX(ObdobjeGradnje!$A$1:$HF$98,MATCH(CONCATENATE(wip!$A51,"-",wip!F$43),ObdobjeGradnje!$A$1:$A$98,0),MATCH(wip!$B$41,ObdobjeGradnje!$A$1:$HF$1,0))</f>
        <v>57446.3999999999</v>
      </c>
      <c r="G51" s="63">
        <f>INDEX(ObdobjeGradnje!$A$1:$HF$98,MATCH(CONCATENATE(wip!$A51,"-",wip!G$43),ObdobjeGradnje!$A$1:$A$98,0),MATCH(wip!$B$41,ObdobjeGradnje!$A$1:$HF$1,0))</f>
        <v>63133.699999999903</v>
      </c>
      <c r="H51" s="63">
        <f>INDEX(ObdobjeGradnje!$A$1:$HF$98,MATCH(CONCATENATE(wip!$A51,"-",wip!H$43),ObdobjeGradnje!$A$1:$A$98,0),MATCH(wip!$B$41,ObdobjeGradnje!$A$1:$HF$1,0))</f>
        <v>21726.8999999999</v>
      </c>
      <c r="I51" s="63">
        <f>INDEX(ObdobjeGradnje!$A$1:$HF$98,MATCH(CONCATENATE(wip!$A51,"-",wip!I$43),ObdobjeGradnje!$A$1:$A$98,0),MATCH(wip!$B$41,ObdobjeGradnje!$A$1:$HF$1,0))</f>
        <v>1709.19999999999</v>
      </c>
      <c r="J51" s="63">
        <f t="shared" si="9"/>
        <v>307035.29999999976</v>
      </c>
      <c r="K51">
        <f t="shared" si="10"/>
        <v>7</v>
      </c>
    </row>
    <row r="52" spans="1:13" x14ac:dyDescent="0.25">
      <c r="A52" s="30" t="s">
        <v>6</v>
      </c>
      <c r="B52" s="41" t="s">
        <v>221</v>
      </c>
      <c r="C52" s="31">
        <v>8</v>
      </c>
      <c r="D52" s="63">
        <f>INDEX(ObdobjeGradnje!$A$1:$HF$98,MATCH(CONCATENATE(wip!$A52,"-",wip!D$43),ObdobjeGradnje!$A$1:$A$98,0),MATCH(wip!$B$41,ObdobjeGradnje!$A$1:$HF$1,0))</f>
        <v>34501.8999999999</v>
      </c>
      <c r="E52" s="63">
        <f>INDEX(ObdobjeGradnje!$A$1:$HF$98,MATCH(CONCATENATE(wip!$A52,"-",wip!E$43),ObdobjeGradnje!$A$1:$A$98,0),MATCH(wip!$B$41,ObdobjeGradnje!$A$1:$HF$1,0))</f>
        <v>99480.599999999904</v>
      </c>
      <c r="F52" s="63">
        <f>INDEX(ObdobjeGradnje!$A$1:$HF$98,MATCH(CONCATENATE(wip!$A52,"-",wip!F$43),ObdobjeGradnje!$A$1:$A$98,0),MATCH(wip!$B$41,ObdobjeGradnje!$A$1:$HF$1,0))</f>
        <v>28305.7</v>
      </c>
      <c r="G52" s="63">
        <f>INDEX(ObdobjeGradnje!$A$1:$HF$98,MATCH(CONCATENATE(wip!$A52,"-",wip!G$43),ObdobjeGradnje!$A$1:$A$98,0),MATCH(wip!$B$41,ObdobjeGradnje!$A$1:$HF$1,0))</f>
        <v>55056.4</v>
      </c>
      <c r="H52" s="63">
        <f>INDEX(ObdobjeGradnje!$A$1:$HF$98,MATCH(CONCATENATE(wip!$A52,"-",wip!H$43),ObdobjeGradnje!$A$1:$A$98,0),MATCH(wip!$B$41,ObdobjeGradnje!$A$1:$HF$1,0))</f>
        <v>26</v>
      </c>
      <c r="I52" s="63">
        <f>INDEX(ObdobjeGradnje!$A$1:$HF$98,MATCH(CONCATENATE(wip!$A52,"-",wip!I$43),ObdobjeGradnje!$A$1:$A$98,0),MATCH(wip!$B$41,ObdobjeGradnje!$A$1:$HF$1,0))</f>
        <v>1285.0999999999999</v>
      </c>
      <c r="J52" s="63">
        <f t="shared" si="9"/>
        <v>218655.69999999981</v>
      </c>
      <c r="K52">
        <f t="shared" si="10"/>
        <v>10</v>
      </c>
    </row>
    <row r="53" spans="1:13" x14ac:dyDescent="0.25">
      <c r="A53" s="30" t="s">
        <v>7</v>
      </c>
      <c r="B53" s="41" t="s">
        <v>220</v>
      </c>
      <c r="C53" s="31">
        <v>9</v>
      </c>
      <c r="D53" s="63">
        <f>INDEX(ObdobjeGradnje!$A$1:$HF$98,MATCH(CONCATENATE(wip!$A53,"-",wip!D$43),ObdobjeGradnje!$A$1:$A$98,0),MATCH(wip!$B$41,ObdobjeGradnje!$A$1:$HF$1,0))</f>
        <v>56929.999999999898</v>
      </c>
      <c r="E53" s="63">
        <f>INDEX(ObdobjeGradnje!$A$1:$HF$98,MATCH(CONCATENATE(wip!$A53,"-",wip!E$43),ObdobjeGradnje!$A$1:$A$98,0),MATCH(wip!$B$41,ObdobjeGradnje!$A$1:$HF$1,0))</f>
        <v>11043</v>
      </c>
      <c r="F53" s="63">
        <f>INDEX(ObdobjeGradnje!$A$1:$HF$98,MATCH(CONCATENATE(wip!$A53,"-",wip!F$43),ObdobjeGradnje!$A$1:$A$98,0),MATCH(wip!$B$41,ObdobjeGradnje!$A$1:$HF$1,0))</f>
        <v>7794.99999999999</v>
      </c>
      <c r="G53" s="63">
        <f>INDEX(ObdobjeGradnje!$A$1:$HF$98,MATCH(CONCATENATE(wip!$A53,"-",wip!G$43),ObdobjeGradnje!$A$1:$A$98,0),MATCH(wip!$B$41,ObdobjeGradnje!$A$1:$HF$1,0))</f>
        <v>9890.1</v>
      </c>
      <c r="H53" s="63">
        <f>INDEX(ObdobjeGradnje!$A$1:$HF$98,MATCH(CONCATENATE(wip!$A53,"-",wip!H$43),ObdobjeGradnje!$A$1:$A$98,0),MATCH(wip!$B$41,ObdobjeGradnje!$A$1:$HF$1,0))</f>
        <v>8175.3</v>
      </c>
      <c r="I53" s="63">
        <f>INDEX(ObdobjeGradnje!$A$1:$HF$98,MATCH(CONCATENATE(wip!$A53,"-",wip!I$43),ObdobjeGradnje!$A$1:$A$98,0),MATCH(wip!$B$41,ObdobjeGradnje!$A$1:$HF$1,0))</f>
        <v>3421.2</v>
      </c>
      <c r="J53" s="63">
        <f t="shared" si="9"/>
        <v>97254.599999999889</v>
      </c>
      <c r="K53">
        <f t="shared" si="10"/>
        <v>15</v>
      </c>
    </row>
    <row r="54" spans="1:13" x14ac:dyDescent="0.25">
      <c r="A54" s="30" t="s">
        <v>4</v>
      </c>
      <c r="B54" s="41" t="s">
        <v>480</v>
      </c>
      <c r="C54" s="31"/>
      <c r="D54" s="63">
        <v>0</v>
      </c>
      <c r="E54" s="63">
        <v>0</v>
      </c>
      <c r="F54" s="63">
        <v>0</v>
      </c>
      <c r="G54" s="63">
        <v>0</v>
      </c>
      <c r="H54" s="63">
        <v>0</v>
      </c>
      <c r="I54" s="63">
        <v>0</v>
      </c>
      <c r="J54" s="63">
        <f t="shared" si="9"/>
        <v>0</v>
      </c>
      <c r="K54">
        <f t="shared" si="10"/>
        <v>16</v>
      </c>
    </row>
    <row r="55" spans="1:13" x14ac:dyDescent="0.25">
      <c r="A55" s="30" t="s">
        <v>9</v>
      </c>
      <c r="B55" s="41" t="s">
        <v>218</v>
      </c>
      <c r="C55" s="31">
        <v>11</v>
      </c>
      <c r="D55" s="63">
        <f>INDEX(ObdobjeGradnje!$A$1:$HF$98,MATCH(CONCATENATE(wip!$A55,"-",wip!D$43),ObdobjeGradnje!$A$1:$A$98,0),MATCH(wip!$B$41,ObdobjeGradnje!$A$1:$HF$1,0))</f>
        <v>18684.400000000001</v>
      </c>
      <c r="E55" s="63">
        <f>INDEX(ObdobjeGradnje!$A$1:$HF$98,MATCH(CONCATENATE(wip!$A55,"-",wip!E$43),ObdobjeGradnje!$A$1:$A$98,0),MATCH(wip!$B$41,ObdobjeGradnje!$A$1:$HF$1,0))</f>
        <v>17466.8</v>
      </c>
      <c r="F55" s="63">
        <f>INDEX(ObdobjeGradnje!$A$1:$HF$98,MATCH(CONCATENATE(wip!$A55,"-",wip!F$43),ObdobjeGradnje!$A$1:$A$98,0),MATCH(wip!$B$41,ObdobjeGradnje!$A$1:$HF$1,0))</f>
        <v>13317.1</v>
      </c>
      <c r="G55" s="63">
        <f>INDEX(ObdobjeGradnje!$A$1:$HF$98,MATCH(CONCATENATE(wip!$A55,"-",wip!G$43),ObdobjeGradnje!$A$1:$A$98,0),MATCH(wip!$B$41,ObdobjeGradnje!$A$1:$HF$1,0))</f>
        <v>38390.099999999897</v>
      </c>
      <c r="H55" s="63">
        <f>INDEX(ObdobjeGradnje!$A$1:$HF$98,MATCH(CONCATENATE(wip!$A55,"-",wip!H$43),ObdobjeGradnje!$A$1:$A$98,0),MATCH(wip!$B$41,ObdobjeGradnje!$A$1:$HF$1,0))</f>
        <v>7874.2</v>
      </c>
      <c r="I55" s="63">
        <f>INDEX(ObdobjeGradnje!$A$1:$HF$98,MATCH(CONCATENATE(wip!$A55,"-",wip!I$43),ObdobjeGradnje!$A$1:$A$98,0),MATCH(wip!$B$41,ObdobjeGradnje!$A$1:$HF$1,0))</f>
        <v>19734.5999999999</v>
      </c>
      <c r="J55" s="63">
        <f t="shared" si="9"/>
        <v>115467.19999999979</v>
      </c>
      <c r="K55">
        <f t="shared" si="10"/>
        <v>13</v>
      </c>
    </row>
    <row r="56" spans="1:13" x14ac:dyDescent="0.25">
      <c r="A56" s="30" t="s">
        <v>10</v>
      </c>
      <c r="B56" s="41" t="s">
        <v>217</v>
      </c>
      <c r="C56" s="31">
        <v>12</v>
      </c>
      <c r="D56" s="63">
        <f>INDEX(ObdobjeGradnje!$A$1:$HF$98,MATCH(CONCATENATE(wip!$A56,"-",wip!D$43),ObdobjeGradnje!$A$1:$A$98,0),MATCH(wip!$B$41,ObdobjeGradnje!$A$1:$HF$1,0))</f>
        <v>20928</v>
      </c>
      <c r="E56" s="63">
        <f>INDEX(ObdobjeGradnje!$A$1:$HF$98,MATCH(CONCATENATE(wip!$A56,"-",wip!E$43),ObdobjeGradnje!$A$1:$A$98,0),MATCH(wip!$B$41,ObdobjeGradnje!$A$1:$HF$1,0))</f>
        <v>43198.3</v>
      </c>
      <c r="F56" s="63">
        <f>INDEX(ObdobjeGradnje!$A$1:$HF$98,MATCH(CONCATENATE(wip!$A56,"-",wip!F$43),ObdobjeGradnje!$A$1:$A$98,0),MATCH(wip!$B$41,ObdobjeGradnje!$A$1:$HF$1,0))</f>
        <v>12948.9</v>
      </c>
      <c r="G56" s="63">
        <f>INDEX(ObdobjeGradnje!$A$1:$HF$98,MATCH(CONCATENATE(wip!$A56,"-",wip!G$43),ObdobjeGradnje!$A$1:$A$98,0),MATCH(wip!$B$41,ObdobjeGradnje!$A$1:$HF$1,0))</f>
        <v>27799.199999999899</v>
      </c>
      <c r="H56" s="63">
        <f>INDEX(ObdobjeGradnje!$A$1:$HF$98,MATCH(CONCATENATE(wip!$A56,"-",wip!H$43),ObdobjeGradnje!$A$1:$A$98,0),MATCH(wip!$B$41,ObdobjeGradnje!$A$1:$HF$1,0))</f>
        <v>6838.5</v>
      </c>
      <c r="I56" s="63">
        <f>INDEX(ObdobjeGradnje!$A$1:$HF$98,MATCH(CONCATENATE(wip!$A56,"-",wip!I$43),ObdobjeGradnje!$A$1:$A$98,0),MATCH(wip!$B$41,ObdobjeGradnje!$A$1:$HF$1,0))</f>
        <v>11140.3</v>
      </c>
      <c r="J56" s="63">
        <f t="shared" si="9"/>
        <v>122853.1999999999</v>
      </c>
      <c r="K56">
        <f t="shared" si="10"/>
        <v>12</v>
      </c>
      <c r="M56">
        <f>+MATCH($B$1,ObdobjeGradnje!$C$1:$HF$1,0)</f>
        <v>83</v>
      </c>
    </row>
    <row r="57" spans="1:13" x14ac:dyDescent="0.25">
      <c r="A57" s="30" t="s">
        <v>11</v>
      </c>
      <c r="B57" s="41" t="s">
        <v>216</v>
      </c>
      <c r="C57" s="31">
        <v>13</v>
      </c>
      <c r="D57" s="63">
        <f>INDEX(ObdobjeGradnje!$A$1:$HF$98,MATCH(CONCATENATE(wip!$A57,"-",wip!D$43),ObdobjeGradnje!$A$1:$A$98,0),MATCH(wip!$B$41,ObdobjeGradnje!$A$1:$HF$1,0))</f>
        <v>165026.19999999899</v>
      </c>
      <c r="E57" s="63">
        <f>INDEX(ObdobjeGradnje!$A$1:$HF$98,MATCH(CONCATENATE(wip!$A57,"-",wip!E$43),ObdobjeGradnje!$A$1:$A$98,0),MATCH(wip!$B$41,ObdobjeGradnje!$A$1:$HF$1,0))</f>
        <v>186162.99999999901</v>
      </c>
      <c r="F57" s="63">
        <f>INDEX(ObdobjeGradnje!$A$1:$HF$98,MATCH(CONCATENATE(wip!$A57,"-",wip!F$43),ObdobjeGradnje!$A$1:$A$98,0),MATCH(wip!$B$41,ObdobjeGradnje!$A$1:$HF$1,0))</f>
        <v>146086</v>
      </c>
      <c r="G57" s="63">
        <f>INDEX(ObdobjeGradnje!$A$1:$HF$98,MATCH(CONCATENATE(wip!$A57,"-",wip!G$43),ObdobjeGradnje!$A$1:$A$98,0),MATCH(wip!$B$41,ObdobjeGradnje!$A$1:$HF$1,0))</f>
        <v>107263.799999999</v>
      </c>
      <c r="H57" s="63">
        <f>INDEX(ObdobjeGradnje!$A$1:$HF$98,MATCH(CONCATENATE(wip!$A57,"-",wip!H$43),ObdobjeGradnje!$A$1:$A$98,0),MATCH(wip!$B$41,ObdobjeGradnje!$A$1:$HF$1,0))</f>
        <v>17038</v>
      </c>
      <c r="I57" s="63">
        <f>INDEX(ObdobjeGradnje!$A$1:$HF$98,MATCH(CONCATENATE(wip!$A57,"-",wip!I$43),ObdobjeGradnje!$A$1:$A$98,0),MATCH(wip!$B$41,ObdobjeGradnje!$A$1:$HF$1,0))</f>
        <v>40371.9</v>
      </c>
      <c r="J57" s="63">
        <f t="shared" si="9"/>
        <v>661948.899999997</v>
      </c>
      <c r="K57">
        <f t="shared" si="10"/>
        <v>6</v>
      </c>
    </row>
    <row r="58" spans="1:13" x14ac:dyDescent="0.25">
      <c r="A58" s="30" t="s">
        <v>12</v>
      </c>
      <c r="B58" s="41" t="s">
        <v>215</v>
      </c>
      <c r="C58" s="31">
        <v>14</v>
      </c>
      <c r="D58" s="63">
        <f>INDEX(ObdobjeGradnje!$A$1:$HF$98,MATCH(CONCATENATE(wip!$A58,"-",wip!D$43),ObdobjeGradnje!$A$1:$A$98,0),MATCH(wip!$B$41,ObdobjeGradnje!$A$1:$HF$1,0))</f>
        <v>15653.4999999999</v>
      </c>
      <c r="E58" s="63">
        <f>INDEX(ObdobjeGradnje!$A$1:$HF$98,MATCH(CONCATENATE(wip!$A58,"-",wip!E$43),ObdobjeGradnje!$A$1:$A$98,0),MATCH(wip!$B$41,ObdobjeGradnje!$A$1:$HF$1,0))</f>
        <v>34003.199999999997</v>
      </c>
      <c r="F58" s="63">
        <f>INDEX(ObdobjeGradnje!$A$1:$HF$98,MATCH(CONCATENATE(wip!$A58,"-",wip!F$43),ObdobjeGradnje!$A$1:$A$98,0),MATCH(wip!$B$41,ObdobjeGradnje!$A$1:$HF$1,0))</f>
        <v>51554.199999999903</v>
      </c>
      <c r="G58" s="63">
        <f>INDEX(ObdobjeGradnje!$A$1:$HF$98,MATCH(CONCATENATE(wip!$A58,"-",wip!G$43),ObdobjeGradnje!$A$1:$A$98,0),MATCH(wip!$B$41,ObdobjeGradnje!$A$1:$HF$1,0))</f>
        <v>43685.8</v>
      </c>
      <c r="H58" s="63">
        <f>INDEX(ObdobjeGradnje!$A$1:$HF$98,MATCH(CONCATENATE(wip!$A58,"-",wip!H$43),ObdobjeGradnje!$A$1:$A$98,0),MATCH(wip!$B$41,ObdobjeGradnje!$A$1:$HF$1,0))</f>
        <v>19279.900000000001</v>
      </c>
      <c r="I58" s="63">
        <f>INDEX(ObdobjeGradnje!$A$1:$HF$98,MATCH(CONCATENATE(wip!$A58,"-",wip!I$43),ObdobjeGradnje!$A$1:$A$98,0),MATCH(wip!$B$41,ObdobjeGradnje!$A$1:$HF$1,0))</f>
        <v>110107.999999999</v>
      </c>
      <c r="J58" s="63">
        <f t="shared" si="9"/>
        <v>274284.59999999875</v>
      </c>
      <c r="K58">
        <f t="shared" si="10"/>
        <v>8</v>
      </c>
    </row>
    <row r="59" spans="1:13" x14ac:dyDescent="0.25">
      <c r="A59" s="30" t="s">
        <v>13</v>
      </c>
      <c r="B59" s="41" t="s">
        <v>214</v>
      </c>
      <c r="C59" s="31">
        <v>15</v>
      </c>
      <c r="D59" s="63">
        <f>INDEX(ObdobjeGradnje!$A$1:$HF$98,MATCH(CONCATENATE(wip!$A59,"-",wip!D$43),ObdobjeGradnje!$A$1:$A$98,0),MATCH(wip!$B$41,ObdobjeGradnje!$A$1:$HF$1,0))</f>
        <v>69755</v>
      </c>
      <c r="E59" s="63">
        <f>INDEX(ObdobjeGradnje!$A$1:$HF$98,MATCH(CONCATENATE(wip!$A59,"-",wip!E$43),ObdobjeGradnje!$A$1:$A$98,0),MATCH(wip!$B$41,ObdobjeGradnje!$A$1:$HF$1,0))</f>
        <v>140886.9</v>
      </c>
      <c r="F59" s="63">
        <f>INDEX(ObdobjeGradnje!$A$1:$HF$98,MATCH(CONCATENATE(wip!$A59,"-",wip!F$43),ObdobjeGradnje!$A$1:$A$98,0),MATCH(wip!$B$41,ObdobjeGradnje!$A$1:$HF$1,0))</f>
        <v>147265.9</v>
      </c>
      <c r="G59" s="63">
        <f>INDEX(ObdobjeGradnje!$A$1:$HF$98,MATCH(CONCATENATE(wip!$A59,"-",wip!G$43),ObdobjeGradnje!$A$1:$A$98,0),MATCH(wip!$B$41,ObdobjeGradnje!$A$1:$HF$1,0))</f>
        <v>258384.3</v>
      </c>
      <c r="H59" s="63">
        <f>INDEX(ObdobjeGradnje!$A$1:$HF$98,MATCH(CONCATENATE(wip!$A59,"-",wip!H$43),ObdobjeGradnje!$A$1:$A$98,0),MATCH(wip!$B$41,ObdobjeGradnje!$A$1:$HF$1,0))</f>
        <v>94882.6</v>
      </c>
      <c r="I59" s="63">
        <f>INDEX(ObdobjeGradnje!$A$1:$HF$98,MATCH(CONCATENATE(wip!$A59,"-",wip!I$43),ObdobjeGradnje!$A$1:$A$98,0),MATCH(wip!$B$41,ObdobjeGradnje!$A$1:$HF$1,0))</f>
        <v>386858.299999999</v>
      </c>
      <c r="J59" s="63">
        <f t="shared" si="9"/>
        <v>1098032.9999999991</v>
      </c>
      <c r="K59">
        <f t="shared" si="10"/>
        <v>4</v>
      </c>
    </row>
    <row r="60" spans="1:13" x14ac:dyDescent="0.25">
      <c r="A60" s="30" t="s">
        <v>256</v>
      </c>
      <c r="B60" s="41" t="s">
        <v>257</v>
      </c>
      <c r="D60" s="68">
        <f>SUM(D44:D59)</f>
        <v>2424226.1999999993</v>
      </c>
      <c r="E60" s="68">
        <f t="shared" ref="E60:I60" si="11">SUM(E44:E59)</f>
        <v>3637164.3999999887</v>
      </c>
      <c r="F60" s="68">
        <f t="shared" si="11"/>
        <v>3044999.2999999989</v>
      </c>
      <c r="G60" s="68">
        <f t="shared" si="11"/>
        <v>3348863.1999999853</v>
      </c>
      <c r="H60" s="68">
        <f t="shared" si="11"/>
        <v>1074447.3999999969</v>
      </c>
      <c r="I60" s="68">
        <f t="shared" si="11"/>
        <v>1403032.0999999966</v>
      </c>
      <c r="J60" s="68">
        <f>SUM(J44:J59)</f>
        <v>14932732.599999964</v>
      </c>
    </row>
    <row r="61" spans="1:13" x14ac:dyDescent="0.25">
      <c r="B61" s="41"/>
    </row>
    <row r="62" spans="1:13" x14ac:dyDescent="0.25">
      <c r="A62" s="1" t="s">
        <v>256</v>
      </c>
      <c r="B62" s="41" t="s">
        <v>257</v>
      </c>
      <c r="D62">
        <f>D60</f>
        <v>2424226.1999999993</v>
      </c>
      <c r="E62">
        <f t="shared" ref="E62:F62" si="12">E60</f>
        <v>3637164.3999999887</v>
      </c>
      <c r="F62">
        <f t="shared" si="12"/>
        <v>3044999.2999999989</v>
      </c>
      <c r="G62">
        <f t="shared" ref="G62:I62" si="13">G60</f>
        <v>3348863.1999999853</v>
      </c>
      <c r="H62">
        <f t="shared" si="13"/>
        <v>1074447.3999999969</v>
      </c>
      <c r="I62">
        <f t="shared" si="13"/>
        <v>1403032.0999999966</v>
      </c>
    </row>
    <row r="63" spans="1:13" x14ac:dyDescent="0.25">
      <c r="A63" t="str">
        <f>INDEX(A$16:A$31,$C63)</f>
        <v>VSS</v>
      </c>
      <c r="B63" s="41" t="str">
        <f>INDEX(B$16:B$31,$C63)</f>
        <v>tri- in večstanovanjske stavbe</v>
      </c>
      <c r="C63">
        <f>MATCH(1,$H$16:$H$31,0)</f>
        <v>2</v>
      </c>
      <c r="D63">
        <f>INDEX(D$44:D$59,$C63)</f>
        <v>881155.69999999902</v>
      </c>
      <c r="E63">
        <f t="shared" ref="E63:I65" si="14">INDEX(E$44:E$59,$C63)</f>
        <v>1419726.1999999899</v>
      </c>
      <c r="F63">
        <f t="shared" si="14"/>
        <v>1172439.7</v>
      </c>
      <c r="G63">
        <f t="shared" si="14"/>
        <v>1094355.49999999</v>
      </c>
      <c r="H63">
        <f t="shared" si="14"/>
        <v>361846.19999999797</v>
      </c>
      <c r="I63">
        <f t="shared" si="14"/>
        <v>334046.5</v>
      </c>
    </row>
    <row r="64" spans="1:13" x14ac:dyDescent="0.25">
      <c r="A64" t="str">
        <f t="shared" ref="A64:B65" si="15">INDEX(A$16:A$31,$C64)</f>
        <v>EDS</v>
      </c>
      <c r="B64" s="41" t="str">
        <f t="shared" si="15"/>
        <v>eno- in dvostanovanjske stavbe</v>
      </c>
      <c r="C64">
        <f>MATCH(2,$H$16:$H$31,0)</f>
        <v>1</v>
      </c>
      <c r="D64">
        <f>INDEX(D$44:D$59,$C64)</f>
        <v>670205.20000000205</v>
      </c>
      <c r="E64">
        <f t="shared" si="14"/>
        <v>1073999.3</v>
      </c>
      <c r="F64">
        <f t="shared" si="14"/>
        <v>718794.10000000102</v>
      </c>
      <c r="G64">
        <f t="shared" si="14"/>
        <v>820049.799999999</v>
      </c>
      <c r="H64">
        <f t="shared" si="14"/>
        <v>182610.2</v>
      </c>
      <c r="I64">
        <f t="shared" si="14"/>
        <v>203052.399999999</v>
      </c>
    </row>
    <row r="65" spans="1:9" x14ac:dyDescent="0.25">
      <c r="A65" t="str">
        <f t="shared" si="15"/>
        <v>DRUP</v>
      </c>
      <c r="B65" s="41" t="str">
        <f t="shared" si="15"/>
        <v>Druge upravne stavbe</v>
      </c>
      <c r="C65">
        <f>MATCH(3,$H$16:$H$31,0)</f>
        <v>5</v>
      </c>
      <c r="D65">
        <f>INDEX(D$44:D$59,$C65)</f>
        <v>234878.2</v>
      </c>
      <c r="E65">
        <f t="shared" si="14"/>
        <v>332801</v>
      </c>
      <c r="F65">
        <f t="shared" si="14"/>
        <v>416850.49999999802</v>
      </c>
      <c r="G65">
        <f t="shared" si="14"/>
        <v>533723.19999999902</v>
      </c>
      <c r="H65">
        <f t="shared" si="14"/>
        <v>226370.299999999</v>
      </c>
      <c r="I65">
        <f t="shared" si="14"/>
        <v>172926.6</v>
      </c>
    </row>
    <row r="67" spans="1:9" x14ac:dyDescent="0.25">
      <c r="A67" s="6" t="s">
        <v>394</v>
      </c>
      <c r="B67" t="s">
        <v>374</v>
      </c>
      <c r="C67" t="s">
        <v>374</v>
      </c>
      <c r="D67" t="s">
        <v>374</v>
      </c>
      <c r="E67" t="s">
        <v>375</v>
      </c>
      <c r="F67" t="s">
        <v>375</v>
      </c>
      <c r="G67" t="s">
        <v>375</v>
      </c>
    </row>
    <row r="68" spans="1:9" x14ac:dyDescent="0.25">
      <c r="B68" s="43">
        <v>350</v>
      </c>
      <c r="C68" s="43">
        <v>200</v>
      </c>
      <c r="D68" s="43">
        <v>100</v>
      </c>
      <c r="E68" s="43">
        <v>350</v>
      </c>
      <c r="F68" s="43">
        <v>200</v>
      </c>
      <c r="G68" s="43">
        <v>100</v>
      </c>
    </row>
    <row r="69" spans="1:9" x14ac:dyDescent="0.25">
      <c r="B69" s="43" t="s">
        <v>463</v>
      </c>
      <c r="C69" s="43" t="s">
        <v>458</v>
      </c>
      <c r="D69" s="43" t="s">
        <v>459</v>
      </c>
      <c r="E69" s="43" t="s">
        <v>460</v>
      </c>
      <c r="F69" s="43" t="s">
        <v>461</v>
      </c>
      <c r="G69" s="43" t="s">
        <v>462</v>
      </c>
    </row>
    <row r="70" spans="1:9" x14ac:dyDescent="0.25">
      <c r="A70" t="s">
        <v>229</v>
      </c>
      <c r="B70" s="44">
        <f>INDEX('2020_DH'!$A$3:$S$217,MATCH(wip!$B$1,'2020_DH'!$A$3:$A$217,0),MATCH(CONCATENATE(wip!$A70,"-",wip!B$67,"-",wip!B$68),'2020_DH'!$A$3:$S$3,0))</f>
        <v>66.71353236092142</v>
      </c>
      <c r="C70" s="44">
        <f>INDEX('2020_DH'!$A$3:$S$217,MATCH(wip!$B$1,'2020_DH'!$A$3:$A$217,0),MATCH(CONCATENATE(wip!$A70,"-",wip!C$67,"-",wip!C$68),'2020_DH'!$A$3:$S$3,0))</f>
        <v>186.42723317000554</v>
      </c>
      <c r="D70" s="44">
        <f>INDEX('2020_DH'!$A$3:$S$217,MATCH(wip!$B$1,'2020_DH'!$A$3:$A$217,0),MATCH(CONCATENATE(wip!$A70,"-",wip!D$67,"-",wip!D$68),'2020_DH'!$A$3:$S$3,0))</f>
        <v>292.42339201375074</v>
      </c>
      <c r="E70" s="44">
        <f>INDEX('2020_DH'!$A$3:$S$217,MATCH(wip!$B$1,'2020_DH'!$A$3:$A$217,0),MATCH(CONCATENATE(wip!$A70,"-",wip!E$67,"-",wip!E$68),'2020_DH'!$A$3:$S$3,0))</f>
        <v>16.930569515369694</v>
      </c>
      <c r="F70" s="44">
        <f>INDEX('2020_DH'!$A$3:$S$217,MATCH(wip!$B$1,'2020_DH'!$A$3:$A$217,0),MATCH(CONCATENATE(wip!$A70,"-",wip!F$67,"-",wip!F$68),'2020_DH'!$A$3:$S$3,0))</f>
        <v>32.529342524425815</v>
      </c>
      <c r="G70" s="44">
        <f>INDEX('2020_DH'!$A$3:$S$217,MATCH(wip!$B$1,'2020_DH'!$A$3:$A$217,0),MATCH(CONCATENATE(wip!$A70,"-",wip!G$67,"-",wip!G$68),'2020_DH'!$A$3:$S$3,0))</f>
        <v>27.346238384968732</v>
      </c>
    </row>
    <row r="71" spans="1:9" x14ac:dyDescent="0.25">
      <c r="A71" t="s">
        <v>230</v>
      </c>
      <c r="B71" s="44">
        <f>INDEX('2020_DH'!$A$3:$S$217,MATCH(wip!$B$1,'2020_DH'!$A$3:$A$217,0),MATCH(CONCATENATE(wip!$A71,"-",wip!B$67,"-",wip!B$68),'2020_DH'!$A$3:$S$3,0))</f>
        <v>280.25656821253546</v>
      </c>
      <c r="C71" s="44">
        <f>INDEX('2020_DH'!$A$3:$S$217,MATCH(wip!$B$1,'2020_DH'!$A$3:$A$217,0),MATCH(CONCATENATE(wip!$A71,"-",wip!C$67,"-",wip!C$68),'2020_DH'!$A$3:$S$3,0))</f>
        <v>319.33298957202447</v>
      </c>
      <c r="D71" s="44">
        <f>INDEX('2020_DH'!$A$3:$S$217,MATCH(wip!$B$1,'2020_DH'!$A$3:$A$217,0),MATCH(CONCATENATE(wip!$A71,"-",wip!D$67,"-",wip!D$68),'2020_DH'!$A$3:$S$3,0))</f>
        <v>345.47555057692142</v>
      </c>
      <c r="E71" s="44">
        <f>INDEX('2020_DH'!$A$3:$S$217,MATCH(wip!$B$1,'2020_DH'!$A$3:$A$217,0),MATCH(CONCATENATE(wip!$A71,"-",wip!E$67,"-",wip!E$68),'2020_DH'!$A$3:$S$3,0))</f>
        <v>12.978802204222509</v>
      </c>
      <c r="F71" s="44">
        <f>INDEX('2020_DH'!$A$3:$S$217,MATCH(wip!$B$1,'2020_DH'!$A$3:$A$217,0),MATCH(CONCATENATE(wip!$A71,"-",wip!F$67,"-",wip!F$68),'2020_DH'!$A$3:$S$3,0))</f>
        <v>14.22227991292365</v>
      </c>
      <c r="G71" s="44">
        <f>INDEX('2020_DH'!$A$3:$S$217,MATCH(wip!$B$1,'2020_DH'!$A$3:$A$217,0),MATCH(CONCATENATE(wip!$A71,"-",wip!G$67,"-",wip!G$68),'2020_DH'!$A$3:$S$3,0))</f>
        <v>4.134497602931237</v>
      </c>
    </row>
    <row r="72" spans="1:9" x14ac:dyDescent="0.25">
      <c r="A72" t="s">
        <v>373</v>
      </c>
      <c r="B72" s="44">
        <f>INDEX('2020_DH'!$A$3:$S$217,MATCH(wip!$B$1,'2020_DH'!$A$3:$A$217,0),MATCH(CONCATENATE(wip!$A72,"-",wip!B$67,"-",wip!B$68),'2020_DH'!$A$3:$S$3,0))</f>
        <v>378.38629706042821</v>
      </c>
      <c r="C72" s="44">
        <f>INDEX('2020_DH'!$A$3:$S$217,MATCH(wip!$B$1,'2020_DH'!$A$3:$A$217,0),MATCH(CONCATENATE(wip!$A72,"-",wip!C$67,"-",wip!C$68),'2020_DH'!$A$3:$S$3,0))</f>
        <v>439.92928412852763</v>
      </c>
      <c r="D72" s="44">
        <f>INDEX('2020_DH'!$A$3:$S$217,MATCH(wip!$B$1,'2020_DH'!$A$3:$A$217,0),MATCH(CONCATENATE(wip!$A72,"-",wip!D$67,"-",wip!D$68),'2020_DH'!$A$3:$S$3,0))</f>
        <v>469.22492814786909</v>
      </c>
      <c r="E72" s="44">
        <f>INDEX('2020_DH'!$A$3:$S$217,MATCH(wip!$B$1,'2020_DH'!$A$3:$A$217,0),MATCH(CONCATENATE(wip!$A72,"-",wip!E$67,"-",wip!E$68),'2020_DH'!$A$3:$S$3,0))</f>
        <v>26.676604210726907</v>
      </c>
      <c r="F72" s="44">
        <f>INDEX('2020_DH'!$A$3:$S$217,MATCH(wip!$B$1,'2020_DH'!$A$3:$A$217,0),MATCH(CONCATENATE(wip!$A72,"-",wip!F$67,"-",wip!F$68),'2020_DH'!$A$3:$S$3,0))</f>
        <v>15.362905172351244</v>
      </c>
      <c r="G72" s="44">
        <f>INDEX('2020_DH'!$A$3:$S$217,MATCH(wip!$B$1,'2020_DH'!$A$3:$A$217,0),MATCH(CONCATENATE(wip!$A72,"-",wip!G$67,"-",wip!G$68),'2020_DH'!$A$3:$S$3,0))</f>
        <v>2.749536919888623</v>
      </c>
    </row>
    <row r="73" spans="1:9" x14ac:dyDescent="0.25">
      <c r="A73" s="1" t="s">
        <v>256</v>
      </c>
      <c r="B73" s="44">
        <f>SUM(B70:B72)</f>
        <v>725.35639763388508</v>
      </c>
      <c r="C73" s="44">
        <f t="shared" ref="C73:G73" si="16">SUM(C70:C72)</f>
        <v>945.68950687055758</v>
      </c>
      <c r="D73" s="44">
        <f t="shared" si="16"/>
        <v>1107.1238707385412</v>
      </c>
      <c r="E73" s="44">
        <f t="shared" si="16"/>
        <v>56.585975930319108</v>
      </c>
      <c r="F73" s="44">
        <f t="shared" si="16"/>
        <v>62.114527609700716</v>
      </c>
      <c r="G73" s="44">
        <f t="shared" si="16"/>
        <v>34.230272907788589</v>
      </c>
    </row>
    <row r="76" spans="1:9" x14ac:dyDescent="0.25">
      <c r="A76" t="s">
        <v>441</v>
      </c>
      <c r="B76" s="63">
        <f>+'2050_Area'!R215-B77-B78</f>
        <v>77235980.00000006</v>
      </c>
    </row>
    <row r="77" spans="1:9" x14ac:dyDescent="0.25">
      <c r="A77" t="s">
        <v>442</v>
      </c>
      <c r="B77" s="63">
        <f>+J60-B78</f>
        <v>14831040.899999965</v>
      </c>
      <c r="C77" s="61">
        <f>1-C78</f>
        <v>0.99314332010236717</v>
      </c>
      <c r="E77" s="62">
        <f>+B77/B76</f>
        <v>0.19202243436284427</v>
      </c>
    </row>
    <row r="78" spans="1:9" x14ac:dyDescent="0.25">
      <c r="A78" t="str">
        <f>+STAVBE!$D$6</f>
        <v>Hoteli</v>
      </c>
      <c r="B78" s="63">
        <f>VLOOKUP(STAVBE!$D$6,wip!$B$44:$J$59,9,FALSE)</f>
        <v>101691.70000000001</v>
      </c>
      <c r="C78" s="61">
        <f>+B78/B77</f>
        <v>6.8566798976328258E-3</v>
      </c>
      <c r="E78" s="62">
        <f>+B78/B77</f>
        <v>6.8566798976328258E-3</v>
      </c>
    </row>
  </sheetData>
  <sortState ref="O3:P19">
    <sortCondition ref="P3:P19"/>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104"/>
  <sheetViews>
    <sheetView zoomScale="175" zoomScaleNormal="175" workbookViewId="0">
      <pane xSplit="1" topLeftCell="B1" activePane="topRight" state="frozen"/>
      <selection pane="topRight" activeCell="CG2" sqref="CG2:CG7"/>
    </sheetView>
  </sheetViews>
  <sheetFormatPr defaultRowHeight="15" x14ac:dyDescent="0.25"/>
  <cols>
    <col min="3" max="84" width="0" hidden="1" customWidth="1"/>
    <col min="85" max="85" width="13.5703125" style="92" customWidth="1"/>
  </cols>
  <sheetData>
    <row r="1" spans="1:226" x14ac:dyDescent="0.25">
      <c r="A1" t="s">
        <v>206</v>
      </c>
      <c r="B1" t="s">
        <v>14</v>
      </c>
      <c r="C1" s="5" t="s">
        <v>15</v>
      </c>
      <c r="D1" s="5" t="s">
        <v>231</v>
      </c>
      <c r="E1" s="5" t="s">
        <v>16</v>
      </c>
      <c r="F1" s="5" t="s">
        <v>17</v>
      </c>
      <c r="G1" s="5" t="s">
        <v>18</v>
      </c>
      <c r="H1" s="5" t="s">
        <v>19</v>
      </c>
      <c r="I1" s="5" t="s">
        <v>20</v>
      </c>
      <c r="J1" s="5" t="s">
        <v>21</v>
      </c>
      <c r="K1" s="5" t="s">
        <v>22</v>
      </c>
      <c r="L1" s="5" t="s">
        <v>23</v>
      </c>
      <c r="M1" s="5" t="s">
        <v>24</v>
      </c>
      <c r="N1" s="5" t="s">
        <v>25</v>
      </c>
      <c r="O1" s="5" t="s">
        <v>26</v>
      </c>
      <c r="P1" s="5" t="s">
        <v>27</v>
      </c>
      <c r="Q1" s="5" t="s">
        <v>28</v>
      </c>
      <c r="R1" s="5" t="s">
        <v>29</v>
      </c>
      <c r="S1" s="5" t="s">
        <v>30</v>
      </c>
      <c r="T1" s="5" t="s">
        <v>31</v>
      </c>
      <c r="U1" s="5" t="s">
        <v>32</v>
      </c>
      <c r="V1" s="5" t="s">
        <v>33</v>
      </c>
      <c r="W1" s="5" t="s">
        <v>34</v>
      </c>
      <c r="X1" s="5" t="s">
        <v>35</v>
      </c>
      <c r="Y1" s="5" t="s">
        <v>36</v>
      </c>
      <c r="Z1" s="5" t="s">
        <v>37</v>
      </c>
      <c r="AA1" s="5" t="s">
        <v>38</v>
      </c>
      <c r="AB1" s="5" t="s">
        <v>39</v>
      </c>
      <c r="AC1" s="5" t="s">
        <v>40</v>
      </c>
      <c r="AD1" s="5" t="s">
        <v>41</v>
      </c>
      <c r="AE1" s="5" t="s">
        <v>42</v>
      </c>
      <c r="AF1" s="5" t="s">
        <v>43</v>
      </c>
      <c r="AG1" s="5" t="s">
        <v>232</v>
      </c>
      <c r="AH1" s="5" t="s">
        <v>233</v>
      </c>
      <c r="AI1" s="5" t="s">
        <v>44</v>
      </c>
      <c r="AJ1" s="5" t="s">
        <v>45</v>
      </c>
      <c r="AK1" s="5" t="s">
        <v>46</v>
      </c>
      <c r="AL1" s="5" t="s">
        <v>47</v>
      </c>
      <c r="AM1" s="5" t="s">
        <v>48</v>
      </c>
      <c r="AN1" s="5" t="s">
        <v>49</v>
      </c>
      <c r="AO1" s="5" t="s">
        <v>234</v>
      </c>
      <c r="AP1" s="5" t="s">
        <v>50</v>
      </c>
      <c r="AQ1" s="5" t="s">
        <v>51</v>
      </c>
      <c r="AR1" s="5" t="s">
        <v>52</v>
      </c>
      <c r="AS1" s="5" t="s">
        <v>53</v>
      </c>
      <c r="AT1" s="5" t="s">
        <v>54</v>
      </c>
      <c r="AU1" s="5" t="s">
        <v>55</v>
      </c>
      <c r="AV1" s="5" t="s">
        <v>56</v>
      </c>
      <c r="AW1" s="5" t="s">
        <v>57</v>
      </c>
      <c r="AX1" s="5" t="s">
        <v>236</v>
      </c>
      <c r="AY1" s="5" t="s">
        <v>235</v>
      </c>
      <c r="AZ1" s="5" t="s">
        <v>58</v>
      </c>
      <c r="BA1" s="5" t="s">
        <v>59</v>
      </c>
      <c r="BB1" s="5" t="s">
        <v>237</v>
      </c>
      <c r="BC1" s="5" t="s">
        <v>60</v>
      </c>
      <c r="BD1" s="5" t="s">
        <v>61</v>
      </c>
      <c r="BE1" s="5" t="s">
        <v>62</v>
      </c>
      <c r="BF1" s="5" t="s">
        <v>63</v>
      </c>
      <c r="BG1" s="5" t="s">
        <v>238</v>
      </c>
      <c r="BH1" s="5" t="s">
        <v>64</v>
      </c>
      <c r="BI1" s="5" t="s">
        <v>65</v>
      </c>
      <c r="BJ1" s="5" t="s">
        <v>66</v>
      </c>
      <c r="BK1" s="5" t="s">
        <v>67</v>
      </c>
      <c r="BL1" s="5" t="s">
        <v>68</v>
      </c>
      <c r="BM1" s="5" t="s">
        <v>69</v>
      </c>
      <c r="BN1" s="5" t="s">
        <v>70</v>
      </c>
      <c r="BO1" s="5" t="s">
        <v>71</v>
      </c>
      <c r="BP1" s="5" t="s">
        <v>72</v>
      </c>
      <c r="BQ1" s="5" t="s">
        <v>73</v>
      </c>
      <c r="BR1" s="5" t="s">
        <v>74</v>
      </c>
      <c r="BS1" s="5" t="s">
        <v>239</v>
      </c>
      <c r="BT1" s="5" t="s">
        <v>75</v>
      </c>
      <c r="BU1" s="5" t="s">
        <v>76</v>
      </c>
      <c r="BV1" s="5" t="s">
        <v>77</v>
      </c>
      <c r="BW1" s="5" t="s">
        <v>78</v>
      </c>
      <c r="BX1" s="5" t="s">
        <v>79</v>
      </c>
      <c r="BY1" s="5" t="s">
        <v>80</v>
      </c>
      <c r="BZ1" s="5" t="s">
        <v>81</v>
      </c>
      <c r="CA1" s="5" t="s">
        <v>82</v>
      </c>
      <c r="CB1" s="5" t="s">
        <v>83</v>
      </c>
      <c r="CC1" s="5" t="s">
        <v>84</v>
      </c>
      <c r="CD1" s="5" t="s">
        <v>85</v>
      </c>
      <c r="CE1" s="5" t="s">
        <v>240</v>
      </c>
      <c r="CF1" s="5" t="s">
        <v>86</v>
      </c>
      <c r="CG1" s="91" t="s">
        <v>87</v>
      </c>
      <c r="CH1" s="5" t="s">
        <v>88</v>
      </c>
      <c r="CI1" s="5" t="s">
        <v>89</v>
      </c>
      <c r="CJ1" s="5" t="s">
        <v>241</v>
      </c>
      <c r="CK1" s="5" t="s">
        <v>90</v>
      </c>
      <c r="CL1" s="5" t="s">
        <v>91</v>
      </c>
      <c r="CM1" s="5" t="s">
        <v>92</v>
      </c>
      <c r="CN1" s="5" t="s">
        <v>93</v>
      </c>
      <c r="CO1" s="5" t="s">
        <v>94</v>
      </c>
      <c r="CP1" s="5" t="s">
        <v>95</v>
      </c>
      <c r="CQ1" s="5" t="s">
        <v>96</v>
      </c>
      <c r="CR1" s="5" t="s">
        <v>97</v>
      </c>
      <c r="CS1" s="5" t="s">
        <v>98</v>
      </c>
      <c r="CT1" s="5" t="s">
        <v>99</v>
      </c>
      <c r="CU1" s="5" t="s">
        <v>100</v>
      </c>
      <c r="CV1" s="5" t="s">
        <v>101</v>
      </c>
      <c r="CW1" s="5" t="s">
        <v>102</v>
      </c>
      <c r="CX1" s="5" t="s">
        <v>103</v>
      </c>
      <c r="CY1" s="5" t="s">
        <v>104</v>
      </c>
      <c r="CZ1" s="5" t="s">
        <v>242</v>
      </c>
      <c r="DA1" s="5" t="s">
        <v>105</v>
      </c>
      <c r="DB1" s="5" t="s">
        <v>106</v>
      </c>
      <c r="DC1" s="5" t="s">
        <v>107</v>
      </c>
      <c r="DD1" s="5" t="s">
        <v>243</v>
      </c>
      <c r="DE1" s="5" t="s">
        <v>108</v>
      </c>
      <c r="DF1" s="5" t="s">
        <v>109</v>
      </c>
      <c r="DG1" s="5" t="s">
        <v>110</v>
      </c>
      <c r="DH1" s="5" t="s">
        <v>111</v>
      </c>
      <c r="DI1" s="5" t="s">
        <v>112</v>
      </c>
      <c r="DJ1" s="5" t="s">
        <v>113</v>
      </c>
      <c r="DK1" s="5" t="s">
        <v>114</v>
      </c>
      <c r="DL1" s="5" t="s">
        <v>115</v>
      </c>
      <c r="DM1" s="5" t="s">
        <v>116</v>
      </c>
      <c r="DN1" s="5" t="s">
        <v>117</v>
      </c>
      <c r="DO1" s="5" t="s">
        <v>118</v>
      </c>
      <c r="DP1" s="5" t="s">
        <v>119</v>
      </c>
      <c r="DQ1" s="5" t="s">
        <v>120</v>
      </c>
      <c r="DR1" s="5" t="s">
        <v>121</v>
      </c>
      <c r="DS1" s="5" t="s">
        <v>244</v>
      </c>
      <c r="DT1" s="5" t="s">
        <v>122</v>
      </c>
      <c r="DU1" s="5" t="s">
        <v>123</v>
      </c>
      <c r="DV1" s="5" t="s">
        <v>124</v>
      </c>
      <c r="DW1" s="5" t="s">
        <v>125</v>
      </c>
      <c r="DX1" s="5" t="s">
        <v>126</v>
      </c>
      <c r="DY1" s="5" t="s">
        <v>127</v>
      </c>
      <c r="DZ1" s="5" t="s">
        <v>128</v>
      </c>
      <c r="EA1" s="5" t="s">
        <v>129</v>
      </c>
      <c r="EB1" s="5" t="s">
        <v>130</v>
      </c>
      <c r="EC1" s="5" t="s">
        <v>131</v>
      </c>
      <c r="ED1" s="5" t="s">
        <v>132</v>
      </c>
      <c r="EE1" s="5" t="s">
        <v>133</v>
      </c>
      <c r="EF1" s="5" t="s">
        <v>245</v>
      </c>
      <c r="EG1" s="5" t="s">
        <v>134</v>
      </c>
      <c r="EH1" s="5" t="s">
        <v>135</v>
      </c>
      <c r="EI1" s="5" t="s">
        <v>136</v>
      </c>
      <c r="EJ1" s="5" t="s">
        <v>137</v>
      </c>
      <c r="EK1" s="5" t="s">
        <v>138</v>
      </c>
      <c r="EL1" s="5" t="s">
        <v>139</v>
      </c>
      <c r="EM1" s="5" t="s">
        <v>140</v>
      </c>
      <c r="EN1" s="5" t="s">
        <v>246</v>
      </c>
      <c r="EO1" s="5" t="s">
        <v>141</v>
      </c>
      <c r="EP1" s="5" t="s">
        <v>247</v>
      </c>
      <c r="EQ1" s="5" t="s">
        <v>142</v>
      </c>
      <c r="ER1" s="5" t="s">
        <v>143</v>
      </c>
      <c r="ES1" s="5" t="s">
        <v>144</v>
      </c>
      <c r="ET1" s="5" t="s">
        <v>145</v>
      </c>
      <c r="EU1" s="5" t="s">
        <v>146</v>
      </c>
      <c r="EV1" s="5" t="s">
        <v>147</v>
      </c>
      <c r="EW1" s="5" t="s">
        <v>148</v>
      </c>
      <c r="EX1" s="5" t="s">
        <v>149</v>
      </c>
      <c r="EY1" s="5" t="s">
        <v>150</v>
      </c>
      <c r="EZ1" s="5" t="s">
        <v>151</v>
      </c>
      <c r="FA1" s="5" t="s">
        <v>152</v>
      </c>
      <c r="FB1" s="5" t="s">
        <v>153</v>
      </c>
      <c r="FC1" s="5" t="s">
        <v>154</v>
      </c>
      <c r="FD1" s="5" t="s">
        <v>155</v>
      </c>
      <c r="FE1" s="5" t="s">
        <v>156</v>
      </c>
      <c r="FF1" s="5" t="s">
        <v>157</v>
      </c>
      <c r="FG1" s="5" t="s">
        <v>158</v>
      </c>
      <c r="FH1" t="s">
        <v>159</v>
      </c>
      <c r="FI1" t="s">
        <v>372</v>
      </c>
      <c r="FJ1" t="s">
        <v>160</v>
      </c>
      <c r="FK1" t="s">
        <v>161</v>
      </c>
      <c r="FL1" s="5" t="s">
        <v>162</v>
      </c>
      <c r="FM1" s="5" t="s">
        <v>163</v>
      </c>
      <c r="FN1" s="5" t="s">
        <v>248</v>
      </c>
      <c r="FO1" s="5" t="s">
        <v>164</v>
      </c>
      <c r="FP1" s="5" t="s">
        <v>165</v>
      </c>
      <c r="FQ1" s="5" t="s">
        <v>166</v>
      </c>
      <c r="FR1" s="5" t="s">
        <v>167</v>
      </c>
      <c r="FS1" s="5" t="s">
        <v>168</v>
      </c>
      <c r="FT1" s="5" t="s">
        <v>169</v>
      </c>
      <c r="FU1" s="5" t="s">
        <v>170</v>
      </c>
      <c r="FV1" s="5" t="s">
        <v>171</v>
      </c>
      <c r="FW1" s="5" t="s">
        <v>172</v>
      </c>
      <c r="FX1" s="5" t="s">
        <v>173</v>
      </c>
      <c r="FY1" s="5" t="s">
        <v>174</v>
      </c>
      <c r="FZ1" s="5" t="s">
        <v>175</v>
      </c>
      <c r="GA1" s="5" t="s">
        <v>176</v>
      </c>
      <c r="GB1" s="5" t="s">
        <v>177</v>
      </c>
      <c r="GC1" s="5" t="s">
        <v>178</v>
      </c>
      <c r="GD1" s="5" t="s">
        <v>179</v>
      </c>
      <c r="GE1" s="5" t="s">
        <v>180</v>
      </c>
      <c r="GF1" s="5" t="s">
        <v>181</v>
      </c>
      <c r="GG1" s="5" t="s">
        <v>182</v>
      </c>
      <c r="GH1" s="5" t="s">
        <v>183</v>
      </c>
      <c r="GI1" s="5" t="s">
        <v>184</v>
      </c>
      <c r="GJ1" s="5" t="s">
        <v>185</v>
      </c>
      <c r="GK1" s="5" t="s">
        <v>186</v>
      </c>
      <c r="GL1" s="5" t="s">
        <v>187</v>
      </c>
      <c r="GM1" s="5" t="s">
        <v>188</v>
      </c>
      <c r="GN1" s="5" t="s">
        <v>189</v>
      </c>
      <c r="GO1" s="5" t="s">
        <v>271</v>
      </c>
      <c r="GP1" s="5" t="s">
        <v>190</v>
      </c>
      <c r="GQ1" s="5" t="s">
        <v>191</v>
      </c>
      <c r="GR1" s="5" t="s">
        <v>192</v>
      </c>
      <c r="GS1" s="5" t="s">
        <v>193</v>
      </c>
      <c r="GT1" s="5" t="s">
        <v>194</v>
      </c>
      <c r="GU1" s="5" t="s">
        <v>195</v>
      </c>
      <c r="GV1" s="5" t="s">
        <v>196</v>
      </c>
      <c r="GW1" s="5" t="s">
        <v>197</v>
      </c>
      <c r="GX1" s="5" t="s">
        <v>198</v>
      </c>
      <c r="GY1" s="5" t="s">
        <v>199</v>
      </c>
      <c r="GZ1" s="5" t="s">
        <v>200</v>
      </c>
      <c r="HA1" s="5" t="s">
        <v>201</v>
      </c>
      <c r="HB1" s="5" t="s">
        <v>202</v>
      </c>
      <c r="HC1" s="5" t="s">
        <v>203</v>
      </c>
      <c r="HD1" s="5" t="s">
        <v>204</v>
      </c>
      <c r="HE1" s="5" t="s">
        <v>205</v>
      </c>
      <c r="HF1" s="5" t="s">
        <v>272</v>
      </c>
      <c r="HH1" s="5"/>
      <c r="HI1" s="5"/>
      <c r="HJ1" s="5"/>
      <c r="HK1" s="5"/>
      <c r="HL1" s="5"/>
    </row>
    <row r="2" spans="1:226" x14ac:dyDescent="0.25">
      <c r="A2" t="s">
        <v>443</v>
      </c>
      <c r="B2">
        <v>1</v>
      </c>
      <c r="C2">
        <v>204138.69999999899</v>
      </c>
      <c r="D2">
        <v>10642.9999999999</v>
      </c>
      <c r="E2">
        <v>32672.5</v>
      </c>
      <c r="F2">
        <v>27865.200000000001</v>
      </c>
      <c r="G2">
        <v>16831.2</v>
      </c>
      <c r="H2">
        <v>13079.9</v>
      </c>
      <c r="I2">
        <v>76363.399999999907</v>
      </c>
      <c r="J2">
        <v>23277.5999999999</v>
      </c>
      <c r="K2">
        <v>66325.7</v>
      </c>
      <c r="L2">
        <v>23099.8</v>
      </c>
      <c r="M2">
        <v>64384.599999999897</v>
      </c>
      <c r="N2">
        <v>40181.299999999901</v>
      </c>
      <c r="O2">
        <v>82392.5</v>
      </c>
      <c r="P2">
        <v>53495.299999999901</v>
      </c>
      <c r="Q2">
        <v>115017.1</v>
      </c>
      <c r="R2">
        <v>12506.1</v>
      </c>
      <c r="S2">
        <v>143269.799999999</v>
      </c>
      <c r="T2">
        <v>38957.699999999997</v>
      </c>
      <c r="U2">
        <v>98231</v>
      </c>
      <c r="V2">
        <v>64161.299999999901</v>
      </c>
      <c r="W2">
        <v>15924.8</v>
      </c>
      <c r="X2">
        <v>18264.8</v>
      </c>
      <c r="Y2">
        <v>14464.5999999999</v>
      </c>
      <c r="Z2">
        <v>23367.4</v>
      </c>
      <c r="AA2">
        <v>78595.700000000099</v>
      </c>
      <c r="AB2">
        <v>14989.6</v>
      </c>
      <c r="AC2">
        <v>55025.699999999903</v>
      </c>
      <c r="AD2">
        <v>6682.9</v>
      </c>
      <c r="AE2">
        <v>32792.5</v>
      </c>
      <c r="AF2">
        <v>16017.1</v>
      </c>
      <c r="AG2">
        <v>46824.1</v>
      </c>
      <c r="AH2">
        <v>9009.2000000000007</v>
      </c>
      <c r="AI2">
        <v>19352.699999999899</v>
      </c>
      <c r="AJ2">
        <v>28529.599999999999</v>
      </c>
      <c r="AK2">
        <v>104237.2</v>
      </c>
      <c r="AL2">
        <v>10729.299999999899</v>
      </c>
      <c r="AM2">
        <v>34235.5</v>
      </c>
      <c r="AN2">
        <v>33764.6</v>
      </c>
      <c r="AO2">
        <v>61694.299999999901</v>
      </c>
      <c r="AP2">
        <v>19409.999999999902</v>
      </c>
      <c r="AQ2">
        <v>36205.599999999999</v>
      </c>
      <c r="AR2">
        <v>49439.3</v>
      </c>
      <c r="AS2">
        <v>33474.699999999903</v>
      </c>
      <c r="AT2">
        <v>26183.7</v>
      </c>
      <c r="AU2">
        <v>16738.3999999999</v>
      </c>
      <c r="AV2">
        <v>56938.8</v>
      </c>
      <c r="AW2">
        <v>13801</v>
      </c>
      <c r="AX2">
        <v>47073.5</v>
      </c>
      <c r="AY2">
        <v>4049.2</v>
      </c>
      <c r="AZ2">
        <v>16768.3999999999</v>
      </c>
      <c r="BA2">
        <v>39091.3999999999</v>
      </c>
      <c r="BB2">
        <v>70333</v>
      </c>
      <c r="BC2">
        <v>90480.299999999901</v>
      </c>
      <c r="BD2">
        <v>24540.799999999999</v>
      </c>
      <c r="BE2">
        <v>168151.09999999899</v>
      </c>
      <c r="BF2">
        <v>91981.199999999895</v>
      </c>
      <c r="BG2">
        <v>81533</v>
      </c>
      <c r="BH2">
        <v>88767.9</v>
      </c>
      <c r="BI2">
        <v>8818</v>
      </c>
      <c r="BJ2">
        <v>10525.6</v>
      </c>
      <c r="BK2">
        <v>145430.09999999899</v>
      </c>
      <c r="BL2">
        <v>115812.599999999</v>
      </c>
      <c r="BM2">
        <v>14958.8</v>
      </c>
      <c r="BN2">
        <v>73352.399999999805</v>
      </c>
      <c r="BO2">
        <v>4646.5</v>
      </c>
      <c r="BP2">
        <v>71280.100000000006</v>
      </c>
      <c r="BQ2">
        <v>83388.600000000006</v>
      </c>
      <c r="BR2">
        <v>26263.7</v>
      </c>
      <c r="BS2">
        <v>355093</v>
      </c>
      <c r="BT2">
        <v>17633.099999999999</v>
      </c>
      <c r="BU2">
        <v>19159.400000000001</v>
      </c>
      <c r="BV2">
        <v>25612.0999999999</v>
      </c>
      <c r="BW2">
        <v>186852.09999999899</v>
      </c>
      <c r="BX2">
        <v>64969.599999999897</v>
      </c>
      <c r="BY2">
        <v>21997.7</v>
      </c>
      <c r="BZ2">
        <v>115426.4</v>
      </c>
      <c r="CA2">
        <v>38374.799999999901</v>
      </c>
      <c r="CB2">
        <v>8006.5999999999904</v>
      </c>
      <c r="CC2">
        <v>86982.9</v>
      </c>
      <c r="CD2">
        <v>48202.099999999897</v>
      </c>
      <c r="CE2">
        <v>44834.499999999898</v>
      </c>
      <c r="CF2">
        <v>73782.899999999907</v>
      </c>
      <c r="CG2" s="92">
        <v>670205.20000000205</v>
      </c>
      <c r="CH2">
        <v>32573.299999999901</v>
      </c>
      <c r="CI2">
        <v>69480.399999999994</v>
      </c>
      <c r="CJ2">
        <v>10082.1</v>
      </c>
      <c r="CK2">
        <v>73350</v>
      </c>
      <c r="CL2">
        <v>37561.199999999997</v>
      </c>
      <c r="CM2">
        <v>23892.8999999999</v>
      </c>
      <c r="CN2">
        <v>29385.7</v>
      </c>
      <c r="CO2">
        <v>16276.9999999999</v>
      </c>
      <c r="CP2">
        <v>32185.1</v>
      </c>
      <c r="CQ2">
        <v>21782.799999999999</v>
      </c>
      <c r="CR2">
        <v>12945.7</v>
      </c>
      <c r="CS2">
        <v>387298.89999999898</v>
      </c>
      <c r="CT2">
        <v>18101.8999999999</v>
      </c>
      <c r="CU2">
        <v>62682.7</v>
      </c>
      <c r="CV2">
        <v>32399.4</v>
      </c>
      <c r="CW2">
        <v>52183.6</v>
      </c>
      <c r="CX2">
        <v>13655.9999999999</v>
      </c>
      <c r="CY2">
        <v>14921.2</v>
      </c>
      <c r="CZ2">
        <v>83547.399999999994</v>
      </c>
      <c r="DA2">
        <v>14287.5</v>
      </c>
      <c r="DB2">
        <v>16158.699999999901</v>
      </c>
      <c r="DC2">
        <v>23539.4</v>
      </c>
      <c r="DD2">
        <v>27685.200000000001</v>
      </c>
      <c r="DE2">
        <v>26010.699999999899</v>
      </c>
      <c r="DF2">
        <v>49219.999999999898</v>
      </c>
      <c r="DG2">
        <v>27430.3</v>
      </c>
      <c r="DH2">
        <v>41225</v>
      </c>
      <c r="DI2">
        <v>13184.1</v>
      </c>
      <c r="DJ2">
        <v>37995.199999999997</v>
      </c>
      <c r="DK2">
        <v>19730.299999999901</v>
      </c>
      <c r="DL2">
        <v>237448.299999999</v>
      </c>
      <c r="DM2">
        <v>110306.4</v>
      </c>
      <c r="DN2">
        <v>3963.1</v>
      </c>
      <c r="DO2">
        <v>20928.299999999901</v>
      </c>
      <c r="DP2">
        <v>83014.999999999898</v>
      </c>
      <c r="DQ2">
        <v>7566.7</v>
      </c>
      <c r="DR2">
        <v>51060.699999999903</v>
      </c>
      <c r="DS2">
        <v>135104.59999999899</v>
      </c>
      <c r="DT2">
        <v>73785.7</v>
      </c>
      <c r="DU2">
        <v>18500.099999999999</v>
      </c>
      <c r="DV2">
        <v>16001.2</v>
      </c>
      <c r="DW2">
        <v>19075.5</v>
      </c>
      <c r="DX2">
        <v>24840.7</v>
      </c>
      <c r="DY2">
        <v>28572.799999999901</v>
      </c>
      <c r="DZ2">
        <v>109070</v>
      </c>
      <c r="EA2">
        <v>26565.299999999901</v>
      </c>
      <c r="EB2">
        <v>19740.299999999901</v>
      </c>
      <c r="EC2">
        <v>26312.2</v>
      </c>
      <c r="ED2">
        <v>77138.599999999904</v>
      </c>
      <c r="EE2">
        <v>41923.099999999897</v>
      </c>
      <c r="EF2">
        <v>37736.1</v>
      </c>
      <c r="EG2">
        <v>31420.7</v>
      </c>
      <c r="EH2">
        <v>24750.0999999999</v>
      </c>
      <c r="EI2">
        <v>26643.200000000001</v>
      </c>
      <c r="EJ2">
        <v>118438.599999999</v>
      </c>
      <c r="EK2">
        <v>20740.900000000001</v>
      </c>
      <c r="EL2">
        <v>5430.7</v>
      </c>
      <c r="EM2">
        <v>22029.5</v>
      </c>
      <c r="EN2">
        <v>52236.1</v>
      </c>
      <c r="EO2">
        <v>74776.100000000006</v>
      </c>
      <c r="EP2">
        <v>11952.3</v>
      </c>
      <c r="EQ2">
        <v>40482.1</v>
      </c>
      <c r="ER2">
        <v>17547.3</v>
      </c>
      <c r="ES2">
        <v>19124.599999999999</v>
      </c>
      <c r="ET2">
        <v>28275.4</v>
      </c>
      <c r="EU2">
        <v>29551.1</v>
      </c>
      <c r="EV2">
        <v>28161.599999999999</v>
      </c>
      <c r="EW2">
        <v>100233.69999999899</v>
      </c>
      <c r="EX2">
        <v>144307.9</v>
      </c>
      <c r="EY2">
        <v>62827.8</v>
      </c>
      <c r="EZ2">
        <v>110847.099999999</v>
      </c>
      <c r="FA2">
        <v>57141.2</v>
      </c>
      <c r="FB2">
        <v>19497.2</v>
      </c>
      <c r="FC2">
        <v>6030.8999999999896</v>
      </c>
      <c r="FD2">
        <v>24076.6</v>
      </c>
      <c r="FE2">
        <v>17779.299999999901</v>
      </c>
      <c r="FF2">
        <v>14484.299999999899</v>
      </c>
      <c r="FG2">
        <v>17972.2</v>
      </c>
      <c r="FH2">
        <v>19857.3999999999</v>
      </c>
      <c r="FI2">
        <v>7516.2999999999902</v>
      </c>
      <c r="FJ2">
        <v>23957.3999999999</v>
      </c>
      <c r="FK2">
        <v>18495.5</v>
      </c>
      <c r="FL2">
        <v>15563.1</v>
      </c>
      <c r="FM2">
        <v>18083.5999999999</v>
      </c>
      <c r="FN2">
        <v>52010.8999999999</v>
      </c>
      <c r="FO2">
        <v>40879.8999999999</v>
      </c>
      <c r="FP2">
        <v>47562.799999999901</v>
      </c>
      <c r="FQ2">
        <v>35115.5</v>
      </c>
      <c r="FR2">
        <v>89607.8</v>
      </c>
      <c r="FS2">
        <v>23471.999999999902</v>
      </c>
      <c r="FT2">
        <v>23443.699999999899</v>
      </c>
      <c r="FU2">
        <v>91937.2</v>
      </c>
      <c r="FV2">
        <v>26036.3</v>
      </c>
      <c r="FW2">
        <v>44366.499999999898</v>
      </c>
      <c r="FX2">
        <v>19668.999999999902</v>
      </c>
      <c r="FY2">
        <v>17308.0999999999</v>
      </c>
      <c r="FZ2">
        <v>25504</v>
      </c>
      <c r="GA2">
        <v>39007.599999999897</v>
      </c>
      <c r="GB2">
        <v>13713.8999999999</v>
      </c>
      <c r="GC2">
        <v>16322.7</v>
      </c>
      <c r="GD2">
        <v>14768.8</v>
      </c>
      <c r="GE2">
        <v>186981.5</v>
      </c>
      <c r="GF2">
        <v>55937.599999999999</v>
      </c>
      <c r="GG2">
        <v>68112.199999999793</v>
      </c>
      <c r="GH2">
        <v>8476</v>
      </c>
      <c r="GI2">
        <v>8784.9</v>
      </c>
      <c r="GJ2">
        <v>70172.899999999994</v>
      </c>
      <c r="GK2">
        <v>10884.5</v>
      </c>
      <c r="GL2">
        <v>38592.599999999897</v>
      </c>
      <c r="GM2">
        <v>5155.7999999999902</v>
      </c>
      <c r="GN2">
        <v>48067.299999999901</v>
      </c>
      <c r="GO2">
        <v>6903.7999999999902</v>
      </c>
      <c r="GP2">
        <v>34230</v>
      </c>
      <c r="GQ2">
        <v>75217.799999999901</v>
      </c>
      <c r="GR2">
        <v>17595.5</v>
      </c>
      <c r="GS2">
        <v>26120.2</v>
      </c>
      <c r="GT2">
        <v>54122.7</v>
      </c>
      <c r="GU2">
        <v>26491.4</v>
      </c>
      <c r="GV2">
        <v>79579.3</v>
      </c>
      <c r="GW2">
        <v>16111.299999999899</v>
      </c>
      <c r="GX2">
        <v>82219.3</v>
      </c>
      <c r="GY2">
        <v>12757.799999999899</v>
      </c>
      <c r="GZ2">
        <v>19963.499999999902</v>
      </c>
      <c r="HA2">
        <v>100767.499999999</v>
      </c>
      <c r="HB2">
        <v>52769.8</v>
      </c>
      <c r="HC2">
        <v>5744.6</v>
      </c>
      <c r="HD2">
        <v>33001.1</v>
      </c>
      <c r="HE2">
        <v>32405.3</v>
      </c>
      <c r="HF2">
        <v>46626.599999999897</v>
      </c>
    </row>
    <row r="3" spans="1:226" x14ac:dyDescent="0.25">
      <c r="A3" t="s">
        <v>444</v>
      </c>
      <c r="B3">
        <v>2</v>
      </c>
      <c r="C3">
        <v>69243.599999999904</v>
      </c>
      <c r="D3">
        <v>5840.4</v>
      </c>
      <c r="E3">
        <v>11257.4</v>
      </c>
      <c r="F3">
        <v>80789.7</v>
      </c>
      <c r="G3">
        <v>7255.6999999999898</v>
      </c>
      <c r="H3">
        <v>10425.199999999901</v>
      </c>
      <c r="I3">
        <v>61205.599999999999</v>
      </c>
      <c r="J3">
        <v>8308.4</v>
      </c>
      <c r="K3">
        <v>46885.999999999898</v>
      </c>
      <c r="L3">
        <v>29481.5999999999</v>
      </c>
      <c r="M3">
        <v>6740.7</v>
      </c>
      <c r="N3">
        <v>33970.400000000001</v>
      </c>
      <c r="O3">
        <v>15721.7</v>
      </c>
      <c r="P3">
        <v>66515.299999999901</v>
      </c>
      <c r="Q3">
        <v>201445.6</v>
      </c>
      <c r="R3">
        <v>14723.4</v>
      </c>
      <c r="S3">
        <v>234467.899999999</v>
      </c>
      <c r="T3">
        <v>44587.7</v>
      </c>
      <c r="U3">
        <v>55181.599999999999</v>
      </c>
      <c r="V3">
        <v>20101.8</v>
      </c>
      <c r="W3">
        <v>9569.6999999999898</v>
      </c>
      <c r="X3">
        <v>10392.200000000001</v>
      </c>
      <c r="Y3">
        <v>35978.300000000003</v>
      </c>
      <c r="Z3">
        <v>14423.3</v>
      </c>
      <c r="AA3">
        <v>103221.4</v>
      </c>
      <c r="AB3">
        <v>8064.6</v>
      </c>
      <c r="AC3">
        <v>12044.7</v>
      </c>
      <c r="AD3">
        <v>5196.5999999999904</v>
      </c>
      <c r="AE3">
        <v>13443.6</v>
      </c>
      <c r="AF3">
        <v>7398.5999999999904</v>
      </c>
      <c r="AG3">
        <v>45223.699999999903</v>
      </c>
      <c r="AH3">
        <v>12654.299999999899</v>
      </c>
      <c r="AI3">
        <v>31115.199999999899</v>
      </c>
      <c r="AJ3">
        <v>23319.499999999902</v>
      </c>
      <c r="AK3">
        <v>220256.8</v>
      </c>
      <c r="AL3">
        <v>16124.199999999901</v>
      </c>
      <c r="AM3">
        <v>55111.199999999997</v>
      </c>
      <c r="AN3">
        <v>46355.4</v>
      </c>
      <c r="AO3">
        <v>38284</v>
      </c>
      <c r="AP3">
        <v>24839</v>
      </c>
      <c r="AQ3">
        <v>19139.5999999999</v>
      </c>
      <c r="AR3">
        <v>39335.299999999901</v>
      </c>
      <c r="AS3">
        <v>20508.2</v>
      </c>
      <c r="AT3">
        <v>19895.7</v>
      </c>
      <c r="AU3">
        <v>19538.499999999902</v>
      </c>
      <c r="AV3">
        <v>84999.7</v>
      </c>
      <c r="AW3">
        <v>33087.599999999999</v>
      </c>
      <c r="AX3">
        <v>92749.8</v>
      </c>
      <c r="AY3">
        <v>3524.99999999999</v>
      </c>
      <c r="AZ3">
        <v>16303.3</v>
      </c>
      <c r="BA3">
        <v>51901.099999999897</v>
      </c>
      <c r="BB3">
        <v>18006.3</v>
      </c>
      <c r="BC3">
        <v>51493.4</v>
      </c>
      <c r="BD3">
        <v>34885.4</v>
      </c>
      <c r="BE3">
        <v>82283.199999999895</v>
      </c>
      <c r="BF3">
        <v>77715.199999999895</v>
      </c>
      <c r="BG3">
        <v>24143.0999999999</v>
      </c>
      <c r="BH3">
        <v>60712.9</v>
      </c>
      <c r="BI3">
        <v>5206.8</v>
      </c>
      <c r="BJ3">
        <v>9276.5</v>
      </c>
      <c r="BK3">
        <v>167348.399999999</v>
      </c>
      <c r="BL3">
        <v>16128.8999999999</v>
      </c>
      <c r="BM3">
        <v>36238.8999999999</v>
      </c>
      <c r="BN3">
        <v>7953.2</v>
      </c>
      <c r="BO3">
        <v>4816.7</v>
      </c>
      <c r="BP3">
        <v>72829</v>
      </c>
      <c r="BQ3">
        <v>17289.799999999901</v>
      </c>
      <c r="BR3">
        <v>33977.800000000003</v>
      </c>
      <c r="BS3">
        <v>189298.49999999901</v>
      </c>
      <c r="BT3">
        <v>17358</v>
      </c>
      <c r="BU3">
        <v>4336.5</v>
      </c>
      <c r="BV3">
        <v>20934.8</v>
      </c>
      <c r="BW3">
        <v>295037.99999999901</v>
      </c>
      <c r="BX3">
        <v>34867.699999999903</v>
      </c>
      <c r="BY3">
        <v>22343</v>
      </c>
      <c r="BZ3">
        <v>161516.29999999999</v>
      </c>
      <c r="CA3">
        <v>20188.3</v>
      </c>
      <c r="CB3">
        <v>12349.4999999999</v>
      </c>
      <c r="CC3">
        <v>75463.899999999907</v>
      </c>
      <c r="CD3">
        <v>21132.799999999901</v>
      </c>
      <c r="CE3">
        <v>95169.499999999796</v>
      </c>
      <c r="CF3">
        <v>71034.099999999904</v>
      </c>
      <c r="CG3" s="92">
        <v>1073999.3</v>
      </c>
      <c r="CH3">
        <v>16774.699999999899</v>
      </c>
      <c r="CI3">
        <v>65773.699999999895</v>
      </c>
      <c r="CJ3">
        <v>14891.4</v>
      </c>
      <c r="CK3">
        <v>53129</v>
      </c>
      <c r="CL3">
        <v>23691.200000000001</v>
      </c>
      <c r="CM3">
        <v>14605.7</v>
      </c>
      <c r="CN3">
        <v>16643.0999999999</v>
      </c>
      <c r="CO3">
        <v>14042.5</v>
      </c>
      <c r="CP3">
        <v>28406.400000000001</v>
      </c>
      <c r="CQ3">
        <v>26442.199999999899</v>
      </c>
      <c r="CR3">
        <v>11439.799999999899</v>
      </c>
      <c r="CS3">
        <v>452158.5</v>
      </c>
      <c r="CT3">
        <v>29363.200000000001</v>
      </c>
      <c r="CU3">
        <v>105797.899999999</v>
      </c>
      <c r="CV3">
        <v>46054.8999999999</v>
      </c>
      <c r="CW3">
        <v>55353.3999999999</v>
      </c>
      <c r="CX3">
        <v>20983.599999999999</v>
      </c>
      <c r="CY3">
        <v>58626.400000000001</v>
      </c>
      <c r="CZ3">
        <v>12037.3999999999</v>
      </c>
      <c r="DA3">
        <v>12990.799999999899</v>
      </c>
      <c r="DB3">
        <v>13787.3999999999</v>
      </c>
      <c r="DC3">
        <v>20481.199999999899</v>
      </c>
      <c r="DD3">
        <v>19560.2</v>
      </c>
      <c r="DE3">
        <v>24518.2</v>
      </c>
      <c r="DF3">
        <v>45354.400000000001</v>
      </c>
      <c r="DG3">
        <v>21506.5999999999</v>
      </c>
      <c r="DH3">
        <v>153044.5</v>
      </c>
      <c r="DI3">
        <v>14025</v>
      </c>
      <c r="DJ3">
        <v>36506.099999999897</v>
      </c>
      <c r="DK3">
        <v>17683.599999999999</v>
      </c>
      <c r="DL3">
        <v>141888</v>
      </c>
      <c r="DM3">
        <v>198594.19999999899</v>
      </c>
      <c r="DN3">
        <v>14705.799999999899</v>
      </c>
      <c r="DO3">
        <v>21288.799999999901</v>
      </c>
      <c r="DP3">
        <v>64868.599999999897</v>
      </c>
      <c r="DQ3">
        <v>3545</v>
      </c>
      <c r="DR3">
        <v>41562</v>
      </c>
      <c r="DS3">
        <v>53318.3999999999</v>
      </c>
      <c r="DT3">
        <v>22974.299999999901</v>
      </c>
      <c r="DU3">
        <v>16597.7</v>
      </c>
      <c r="DV3">
        <v>6626.4</v>
      </c>
      <c r="DW3">
        <v>13069.5999999999</v>
      </c>
      <c r="DX3">
        <v>26593.299999999901</v>
      </c>
      <c r="DY3">
        <v>32134.0999999999</v>
      </c>
      <c r="DZ3">
        <v>39392.199999999903</v>
      </c>
      <c r="EA3">
        <v>30123.1</v>
      </c>
      <c r="EB3">
        <v>25642.9</v>
      </c>
      <c r="EC3">
        <v>47028</v>
      </c>
      <c r="ED3">
        <v>127479.4</v>
      </c>
      <c r="EE3">
        <v>50436.6</v>
      </c>
      <c r="EF3">
        <v>45566</v>
      </c>
      <c r="EG3">
        <v>24930</v>
      </c>
      <c r="EH3">
        <v>31810</v>
      </c>
      <c r="EI3">
        <v>35568.999999999898</v>
      </c>
      <c r="EJ3">
        <v>108759.7</v>
      </c>
      <c r="EK3">
        <v>45937.8</v>
      </c>
      <c r="EL3">
        <v>8915.7999999999902</v>
      </c>
      <c r="EM3">
        <v>14097.8999999999</v>
      </c>
      <c r="EN3">
        <v>18616.599999999999</v>
      </c>
      <c r="EO3">
        <v>49304.3999999999</v>
      </c>
      <c r="EP3">
        <v>7889.2</v>
      </c>
      <c r="EQ3">
        <v>59502.8999999999</v>
      </c>
      <c r="ER3">
        <v>21157.8</v>
      </c>
      <c r="ES3">
        <v>15508.699999999901</v>
      </c>
      <c r="ET3">
        <v>28691.200000000001</v>
      </c>
      <c r="EU3">
        <v>33535.9</v>
      </c>
      <c r="EV3">
        <v>20449.499999999902</v>
      </c>
      <c r="EW3">
        <v>100586.899999999</v>
      </c>
      <c r="EX3">
        <v>36615.599999999999</v>
      </c>
      <c r="EY3">
        <v>106683</v>
      </c>
      <c r="EZ3">
        <v>120296.799999999</v>
      </c>
      <c r="FA3">
        <v>76736.999999999898</v>
      </c>
      <c r="FB3">
        <v>21569.5999999999</v>
      </c>
      <c r="FC3">
        <v>7842.3</v>
      </c>
      <c r="FD3">
        <v>11198.9</v>
      </c>
      <c r="FE3">
        <v>35304.5</v>
      </c>
      <c r="FF3">
        <v>31414.7</v>
      </c>
      <c r="FG3">
        <v>10425.9</v>
      </c>
      <c r="FH3">
        <v>9498</v>
      </c>
      <c r="FI3">
        <v>4012.2999999999902</v>
      </c>
      <c r="FJ3">
        <v>10405.4999999999</v>
      </c>
      <c r="FK3">
        <v>6822.0999999999904</v>
      </c>
      <c r="FL3">
        <v>9403.7999999999902</v>
      </c>
      <c r="FM3">
        <v>18030.599999999999</v>
      </c>
      <c r="FN3">
        <v>35896.3999999999</v>
      </c>
      <c r="FO3">
        <v>64156</v>
      </c>
      <c r="FP3">
        <v>50588.999999999898</v>
      </c>
      <c r="FQ3">
        <v>41672.299999999901</v>
      </c>
      <c r="FR3">
        <v>90230.6</v>
      </c>
      <c r="FS3">
        <v>10894.9</v>
      </c>
      <c r="FT3">
        <v>15818.699999999901</v>
      </c>
      <c r="FU3">
        <v>111852.8</v>
      </c>
      <c r="FV3">
        <v>34124</v>
      </c>
      <c r="FW3">
        <v>50128.3</v>
      </c>
      <c r="FX3">
        <v>14622.4</v>
      </c>
      <c r="FY3">
        <v>22700.0999999999</v>
      </c>
      <c r="FZ3">
        <v>26730.1</v>
      </c>
      <c r="GA3">
        <v>51441</v>
      </c>
      <c r="GB3">
        <v>21761.799999999901</v>
      </c>
      <c r="GC3">
        <v>8155.1999999999898</v>
      </c>
      <c r="GD3">
        <v>43934.3999999999</v>
      </c>
      <c r="GE3">
        <v>27809.0999999999</v>
      </c>
      <c r="GF3">
        <v>63847.3999999999</v>
      </c>
      <c r="GG3">
        <v>56398.199999999903</v>
      </c>
      <c r="GH3">
        <v>3122.5</v>
      </c>
      <c r="GI3">
        <v>12343.9999999999</v>
      </c>
      <c r="GJ3">
        <v>60203.3999999999</v>
      </c>
      <c r="GK3">
        <v>29009.7</v>
      </c>
      <c r="GL3">
        <v>120723.399999999</v>
      </c>
      <c r="GM3">
        <v>10203.6</v>
      </c>
      <c r="GN3">
        <v>17742.999999999902</v>
      </c>
      <c r="GO3">
        <v>12717.9999999999</v>
      </c>
      <c r="GP3">
        <v>27436.799999999999</v>
      </c>
      <c r="GQ3">
        <v>18560.499999999902</v>
      </c>
      <c r="GR3">
        <v>8083.8999999999896</v>
      </c>
      <c r="GS3">
        <v>30654.799999999999</v>
      </c>
      <c r="GT3">
        <v>43343.9</v>
      </c>
      <c r="GU3">
        <v>12301.5</v>
      </c>
      <c r="GV3">
        <v>79011.600000000006</v>
      </c>
      <c r="GW3">
        <v>17137.8</v>
      </c>
      <c r="GX3">
        <v>96480.1</v>
      </c>
      <c r="GY3">
        <v>7286.8</v>
      </c>
      <c r="GZ3">
        <v>33128.5</v>
      </c>
      <c r="HA3">
        <v>114519.19999999899</v>
      </c>
      <c r="HB3">
        <v>36203.300000000003</v>
      </c>
      <c r="HC3">
        <v>5750.9</v>
      </c>
      <c r="HD3">
        <v>42602.7</v>
      </c>
      <c r="HE3">
        <v>30603.4</v>
      </c>
      <c r="HF3">
        <v>27357.9</v>
      </c>
    </row>
    <row r="4" spans="1:226" x14ac:dyDescent="0.25">
      <c r="A4" t="s">
        <v>445</v>
      </c>
      <c r="B4">
        <v>3</v>
      </c>
      <c r="C4">
        <v>96363.200000000099</v>
      </c>
      <c r="D4">
        <v>16781.5999999999</v>
      </c>
      <c r="E4">
        <v>20389.400000000001</v>
      </c>
      <c r="F4">
        <v>58593.199999999903</v>
      </c>
      <c r="G4">
        <v>8079.6999999999898</v>
      </c>
      <c r="H4">
        <v>8757.2999999999993</v>
      </c>
      <c r="I4">
        <v>61757.5</v>
      </c>
      <c r="J4">
        <v>8246.7999999999993</v>
      </c>
      <c r="K4">
        <v>40662.9</v>
      </c>
      <c r="L4">
        <v>19626.8</v>
      </c>
      <c r="M4">
        <v>20217.099999999999</v>
      </c>
      <c r="N4">
        <v>27408.3999999999</v>
      </c>
      <c r="O4">
        <v>49271.699999999903</v>
      </c>
      <c r="P4">
        <v>68293.3</v>
      </c>
      <c r="Q4">
        <v>168789.2</v>
      </c>
      <c r="R4">
        <v>14213.0999999999</v>
      </c>
      <c r="S4">
        <v>133785</v>
      </c>
      <c r="T4">
        <v>45906.599999999897</v>
      </c>
      <c r="U4">
        <v>65787.5</v>
      </c>
      <c r="V4">
        <v>24203.8</v>
      </c>
      <c r="W4">
        <v>12065</v>
      </c>
      <c r="X4">
        <v>17330.099999999999</v>
      </c>
      <c r="Y4">
        <v>40059.1</v>
      </c>
      <c r="Z4">
        <v>7343.2</v>
      </c>
      <c r="AA4">
        <v>91082.799999999901</v>
      </c>
      <c r="AB4">
        <v>15145.799999999899</v>
      </c>
      <c r="AC4">
        <v>14261.199999999901</v>
      </c>
      <c r="AD4">
        <v>7743.6999999999898</v>
      </c>
      <c r="AE4">
        <v>22216.3</v>
      </c>
      <c r="AF4">
        <v>8060.2</v>
      </c>
      <c r="AG4">
        <v>43200.3</v>
      </c>
      <c r="AH4">
        <v>7716.6</v>
      </c>
      <c r="AI4">
        <v>28217.1</v>
      </c>
      <c r="AJ4">
        <v>25599.199999999899</v>
      </c>
      <c r="AK4">
        <v>174225.2</v>
      </c>
      <c r="AL4">
        <v>20253.400000000001</v>
      </c>
      <c r="AM4">
        <v>44877.7</v>
      </c>
      <c r="AN4">
        <v>39643</v>
      </c>
      <c r="AO4">
        <v>39127.599999999999</v>
      </c>
      <c r="AP4">
        <v>28124.199999999899</v>
      </c>
      <c r="AQ4">
        <v>17320.0999999999</v>
      </c>
      <c r="AR4">
        <v>50391.3</v>
      </c>
      <c r="AS4">
        <v>12394</v>
      </c>
      <c r="AT4">
        <v>14039.5999999999</v>
      </c>
      <c r="AU4">
        <v>11999.3</v>
      </c>
      <c r="AV4">
        <v>104361.999999999</v>
      </c>
      <c r="AW4">
        <v>26394.5</v>
      </c>
      <c r="AX4">
        <v>81934.5</v>
      </c>
      <c r="AY4">
        <v>1367.8</v>
      </c>
      <c r="AZ4">
        <v>23094.299999999901</v>
      </c>
      <c r="BA4">
        <v>22965.8999999999</v>
      </c>
      <c r="BB4">
        <v>19114.5</v>
      </c>
      <c r="BC4">
        <v>36330.099999999897</v>
      </c>
      <c r="BD4">
        <v>36231.099999999897</v>
      </c>
      <c r="BE4">
        <v>66137.499999999898</v>
      </c>
      <c r="BF4">
        <v>88574.5</v>
      </c>
      <c r="BG4">
        <v>43536.699999999903</v>
      </c>
      <c r="BH4">
        <v>36992.999999999898</v>
      </c>
      <c r="BI4">
        <v>2654.3</v>
      </c>
      <c r="BJ4">
        <v>17854.8999999999</v>
      </c>
      <c r="BK4">
        <v>114011.8</v>
      </c>
      <c r="BL4">
        <v>22751.3999999999</v>
      </c>
      <c r="BM4">
        <v>42283.099999999897</v>
      </c>
      <c r="BN4">
        <v>53201.099999999897</v>
      </c>
      <c r="BO4">
        <v>2664.5</v>
      </c>
      <c r="BP4">
        <v>83530.399999999907</v>
      </c>
      <c r="BQ4">
        <v>12893.1</v>
      </c>
      <c r="BR4">
        <v>39391.199999999997</v>
      </c>
      <c r="BS4">
        <v>161522.6</v>
      </c>
      <c r="BT4">
        <v>14860.1</v>
      </c>
      <c r="BU4">
        <v>4509.5999999999904</v>
      </c>
      <c r="BV4">
        <v>28641.799999999901</v>
      </c>
      <c r="BW4">
        <v>222682.5</v>
      </c>
      <c r="BX4">
        <v>34930.999999999898</v>
      </c>
      <c r="BY4">
        <v>21589.699999999899</v>
      </c>
      <c r="BZ4">
        <v>152199.1</v>
      </c>
      <c r="CA4">
        <v>23263.0999999999</v>
      </c>
      <c r="CB4">
        <v>10899.7</v>
      </c>
      <c r="CC4">
        <v>67301.699999999895</v>
      </c>
      <c r="CD4">
        <v>41214.6</v>
      </c>
      <c r="CE4">
        <v>81627.399999999994</v>
      </c>
      <c r="CF4">
        <v>74516.399999999907</v>
      </c>
      <c r="CG4" s="92">
        <v>718794.10000000102</v>
      </c>
      <c r="CH4">
        <v>14144</v>
      </c>
      <c r="CI4">
        <v>76940.399999999994</v>
      </c>
      <c r="CJ4">
        <v>48624.5</v>
      </c>
      <c r="CK4">
        <v>60322.699999999903</v>
      </c>
      <c r="CL4">
        <v>22441.499999999902</v>
      </c>
      <c r="CM4">
        <v>11460.199999999901</v>
      </c>
      <c r="CN4">
        <v>13298.9</v>
      </c>
      <c r="CO4">
        <v>8196.2999999999993</v>
      </c>
      <c r="CP4">
        <v>28080.5999999999</v>
      </c>
      <c r="CQ4">
        <v>19784.599999999999</v>
      </c>
      <c r="CR4">
        <v>11903.7</v>
      </c>
      <c r="CS4">
        <v>324547.40000000002</v>
      </c>
      <c r="CT4">
        <v>26872.799999999999</v>
      </c>
      <c r="CU4">
        <v>91520.599999999904</v>
      </c>
      <c r="CV4">
        <v>40450.400000000001</v>
      </c>
      <c r="CW4">
        <v>58710.9</v>
      </c>
      <c r="CX4">
        <v>10664.9</v>
      </c>
      <c r="CY4">
        <v>61717.8999999999</v>
      </c>
      <c r="CZ4">
        <v>19995</v>
      </c>
      <c r="DA4">
        <v>22594.299999999901</v>
      </c>
      <c r="DB4">
        <v>16018.299999999899</v>
      </c>
      <c r="DC4">
        <v>25188.799999999999</v>
      </c>
      <c r="DD4">
        <v>18958.8</v>
      </c>
      <c r="DE4">
        <v>35562.1</v>
      </c>
      <c r="DF4">
        <v>51358.5</v>
      </c>
      <c r="DG4">
        <v>27382.3</v>
      </c>
      <c r="DH4">
        <v>136378.20000000001</v>
      </c>
      <c r="DI4">
        <v>17166.7</v>
      </c>
      <c r="DJ4">
        <v>32848.199999999997</v>
      </c>
      <c r="DK4">
        <v>13653.2</v>
      </c>
      <c r="DL4">
        <v>131009.1</v>
      </c>
      <c r="DM4">
        <v>210055.49999999901</v>
      </c>
      <c r="DN4">
        <v>17620.699999999899</v>
      </c>
      <c r="DO4">
        <v>21205.0999999999</v>
      </c>
      <c r="DP4">
        <v>64848.1</v>
      </c>
      <c r="DQ4">
        <v>1540</v>
      </c>
      <c r="DR4">
        <v>45740.9</v>
      </c>
      <c r="DS4">
        <v>94632.999999999796</v>
      </c>
      <c r="DT4">
        <v>34618.999999999898</v>
      </c>
      <c r="DU4">
        <v>48478.8999999999</v>
      </c>
      <c r="DV4">
        <v>11799.799999999899</v>
      </c>
      <c r="DW4">
        <v>11733.3999999999</v>
      </c>
      <c r="DX4">
        <v>25082.799999999999</v>
      </c>
      <c r="DY4">
        <v>27218.5</v>
      </c>
      <c r="DZ4">
        <v>53118.5</v>
      </c>
      <c r="EA4">
        <v>19649.499999999902</v>
      </c>
      <c r="EB4">
        <v>20889.099999999999</v>
      </c>
      <c r="EC4">
        <v>35263.5</v>
      </c>
      <c r="ED4">
        <v>137024.69999999899</v>
      </c>
      <c r="EE4">
        <v>39006.3999999999</v>
      </c>
      <c r="EF4">
        <v>44438.8</v>
      </c>
      <c r="EG4">
        <v>22011</v>
      </c>
      <c r="EH4">
        <v>44254.6</v>
      </c>
      <c r="EI4">
        <v>33428.299999999901</v>
      </c>
      <c r="EJ4">
        <v>96002.1</v>
      </c>
      <c r="EK4">
        <v>39654.800000000003</v>
      </c>
      <c r="EL4">
        <v>8576.4999999999909</v>
      </c>
      <c r="EM4">
        <v>10911.2</v>
      </c>
      <c r="EN4">
        <v>24890.6</v>
      </c>
      <c r="EO4">
        <v>51068.299999999901</v>
      </c>
      <c r="EP4">
        <v>5131</v>
      </c>
      <c r="EQ4">
        <v>85777.799999999901</v>
      </c>
      <c r="ER4">
        <v>25662.3999999999</v>
      </c>
      <c r="ES4">
        <v>17169.400000000001</v>
      </c>
      <c r="ET4">
        <v>38938.499999999898</v>
      </c>
      <c r="EU4">
        <v>24352.5</v>
      </c>
      <c r="EV4">
        <v>26639.3</v>
      </c>
      <c r="EW4">
        <v>94542.999999999898</v>
      </c>
      <c r="EX4">
        <v>58081.8999999999</v>
      </c>
      <c r="EY4">
        <v>86046.899999999805</v>
      </c>
      <c r="EZ4">
        <v>140986.29999999999</v>
      </c>
      <c r="FA4">
        <v>80716.600000000006</v>
      </c>
      <c r="FB4">
        <v>16786.199999999899</v>
      </c>
      <c r="FC4">
        <v>1884</v>
      </c>
      <c r="FD4">
        <v>10183.799999999999</v>
      </c>
      <c r="FE4">
        <v>29214.2</v>
      </c>
      <c r="FF4">
        <v>23889.4</v>
      </c>
      <c r="FG4">
        <v>11719.299999999899</v>
      </c>
      <c r="FH4">
        <v>11935.7</v>
      </c>
      <c r="FI4">
        <v>7522.0999999999904</v>
      </c>
      <c r="FJ4">
        <v>18584.5999999999</v>
      </c>
      <c r="FK4">
        <v>8873.4</v>
      </c>
      <c r="FL4">
        <v>12880.1</v>
      </c>
      <c r="FM4">
        <v>8791.7999999999993</v>
      </c>
      <c r="FN4">
        <v>32679.1</v>
      </c>
      <c r="FO4">
        <v>44830.5</v>
      </c>
      <c r="FP4">
        <v>37029.599999999999</v>
      </c>
      <c r="FQ4">
        <v>47019.4</v>
      </c>
      <c r="FR4">
        <v>135983.799999999</v>
      </c>
      <c r="FS4">
        <v>18207.5</v>
      </c>
      <c r="FT4">
        <v>22979.599999999999</v>
      </c>
      <c r="FU4">
        <v>114292.4</v>
      </c>
      <c r="FV4">
        <v>51599.7</v>
      </c>
      <c r="FW4">
        <v>103952.099999999</v>
      </c>
      <c r="FX4">
        <v>23023.8999999999</v>
      </c>
      <c r="FY4">
        <v>15364.2</v>
      </c>
      <c r="FZ4">
        <v>24813.1</v>
      </c>
      <c r="GA4">
        <v>35514.499999999898</v>
      </c>
      <c r="GB4">
        <v>14081.5</v>
      </c>
      <c r="GC4">
        <v>5423.1</v>
      </c>
      <c r="GD4">
        <v>28082.499999999902</v>
      </c>
      <c r="GE4">
        <v>76977.399999999994</v>
      </c>
      <c r="GF4">
        <v>38362.299999999901</v>
      </c>
      <c r="GG4">
        <v>73746.299999999901</v>
      </c>
      <c r="GH4">
        <v>5005.6000000000004</v>
      </c>
      <c r="GI4">
        <v>40430.499999999898</v>
      </c>
      <c r="GJ4">
        <v>56465.599999999999</v>
      </c>
      <c r="GK4">
        <v>25813.799999999901</v>
      </c>
      <c r="GL4">
        <v>131587</v>
      </c>
      <c r="GM4">
        <v>12959.299999999899</v>
      </c>
      <c r="GN4">
        <v>24288.400000000001</v>
      </c>
      <c r="GO4">
        <v>11101.4</v>
      </c>
      <c r="GP4">
        <v>32739</v>
      </c>
      <c r="GQ4">
        <v>25918.3999999999</v>
      </c>
      <c r="GR4">
        <v>9309.7999999999902</v>
      </c>
      <c r="GS4">
        <v>22685.499999999902</v>
      </c>
      <c r="GT4">
        <v>42285.2</v>
      </c>
      <c r="GU4">
        <v>9667.4</v>
      </c>
      <c r="GV4">
        <v>79766.399999999994</v>
      </c>
      <c r="GW4">
        <v>15894.1</v>
      </c>
      <c r="GX4">
        <v>64985.999999999898</v>
      </c>
      <c r="GY4">
        <v>8877.2999999999993</v>
      </c>
      <c r="GZ4">
        <v>34212.800000000003</v>
      </c>
      <c r="HA4">
        <v>117250.8</v>
      </c>
      <c r="HB4">
        <v>21812.799999999999</v>
      </c>
      <c r="HC4">
        <v>8306.2999999999993</v>
      </c>
      <c r="HD4">
        <v>25846</v>
      </c>
      <c r="HE4">
        <v>34787.300000000003</v>
      </c>
      <c r="HF4">
        <v>27675.7</v>
      </c>
      <c r="HG4" s="3"/>
      <c r="HI4" s="1"/>
      <c r="HR4" s="3"/>
    </row>
    <row r="5" spans="1:226" x14ac:dyDescent="0.25">
      <c r="A5" t="s">
        <v>446</v>
      </c>
      <c r="B5">
        <v>4</v>
      </c>
      <c r="C5">
        <v>161081.20000000001</v>
      </c>
      <c r="D5">
        <v>25258.999999999902</v>
      </c>
      <c r="E5">
        <v>42179.9</v>
      </c>
      <c r="F5">
        <v>79536.299999999901</v>
      </c>
      <c r="G5">
        <v>32529.200000000001</v>
      </c>
      <c r="H5">
        <v>11600.8999999999</v>
      </c>
      <c r="I5">
        <v>71262.5</v>
      </c>
      <c r="J5">
        <v>21088.5</v>
      </c>
      <c r="K5">
        <v>47673.4</v>
      </c>
      <c r="L5">
        <v>26580.3</v>
      </c>
      <c r="M5">
        <v>29972.0999999999</v>
      </c>
      <c r="N5">
        <v>62453.5</v>
      </c>
      <c r="O5">
        <v>57639.5</v>
      </c>
      <c r="P5">
        <v>116189.69999999899</v>
      </c>
      <c r="Q5">
        <v>237715.19999999899</v>
      </c>
      <c r="R5">
        <v>20967.099999999999</v>
      </c>
      <c r="S5">
        <v>191209.5</v>
      </c>
      <c r="T5">
        <v>81658.999999999898</v>
      </c>
      <c r="U5">
        <v>88259.199999999997</v>
      </c>
      <c r="V5">
        <v>48430.8</v>
      </c>
      <c r="W5">
        <v>25631.3999999999</v>
      </c>
      <c r="X5">
        <v>33284.599999999897</v>
      </c>
      <c r="Y5">
        <v>42522.9</v>
      </c>
      <c r="Z5">
        <v>19964.3</v>
      </c>
      <c r="AA5">
        <v>137958.70000000001</v>
      </c>
      <c r="AB5">
        <v>33443.800000000003</v>
      </c>
      <c r="AC5">
        <v>40469.299999999901</v>
      </c>
      <c r="AD5">
        <v>9402.9999999999909</v>
      </c>
      <c r="AE5">
        <v>49090.7</v>
      </c>
      <c r="AF5">
        <v>18870.400000000001</v>
      </c>
      <c r="AG5">
        <v>78596.2</v>
      </c>
      <c r="AH5">
        <v>14756.9</v>
      </c>
      <c r="AI5">
        <v>56638.3</v>
      </c>
      <c r="AJ5">
        <v>33506.199999999997</v>
      </c>
      <c r="AK5">
        <v>273477.89999999898</v>
      </c>
      <c r="AL5">
        <v>29367.8</v>
      </c>
      <c r="AM5">
        <v>85373.100000000093</v>
      </c>
      <c r="AN5">
        <v>74954.299999999901</v>
      </c>
      <c r="AO5">
        <v>78807.8</v>
      </c>
      <c r="AP5">
        <v>38879.3999999999</v>
      </c>
      <c r="AQ5">
        <v>21152.7</v>
      </c>
      <c r="AR5">
        <v>79700.499999999898</v>
      </c>
      <c r="AS5">
        <v>20338.3</v>
      </c>
      <c r="AT5">
        <v>23011.9</v>
      </c>
      <c r="AU5">
        <v>21639.3</v>
      </c>
      <c r="AV5">
        <v>184552.09999999899</v>
      </c>
      <c r="AW5">
        <v>34864.799999999901</v>
      </c>
      <c r="AX5">
        <v>105978.799999999</v>
      </c>
      <c r="AY5">
        <v>2887.4</v>
      </c>
      <c r="AZ5">
        <v>29230.699999999899</v>
      </c>
      <c r="BA5">
        <v>40479.499999999898</v>
      </c>
      <c r="BB5">
        <v>41724.599999999897</v>
      </c>
      <c r="BC5">
        <v>74373</v>
      </c>
      <c r="BD5">
        <v>83283.100000000093</v>
      </c>
      <c r="BE5">
        <v>108435.899999999</v>
      </c>
      <c r="BF5">
        <v>172328.1</v>
      </c>
      <c r="BG5">
        <v>89523.800000000105</v>
      </c>
      <c r="BH5">
        <v>52104.999999999898</v>
      </c>
      <c r="BI5">
        <v>6113.49999999999</v>
      </c>
      <c r="BJ5">
        <v>34214.800000000003</v>
      </c>
      <c r="BK5">
        <v>191645.399999999</v>
      </c>
      <c r="BL5">
        <v>25937.1</v>
      </c>
      <c r="BM5">
        <v>68018.7</v>
      </c>
      <c r="BN5">
        <v>23779.299999999901</v>
      </c>
      <c r="BO5">
        <v>5598.1999999999898</v>
      </c>
      <c r="BP5">
        <v>119549.1</v>
      </c>
      <c r="BQ5">
        <v>33423.300000000003</v>
      </c>
      <c r="BR5">
        <v>53452.099999999897</v>
      </c>
      <c r="BS5">
        <v>351832.40000000101</v>
      </c>
      <c r="BT5">
        <v>23631.499999999902</v>
      </c>
      <c r="BU5">
        <v>11510.5</v>
      </c>
      <c r="BV5">
        <v>23144.499999999902</v>
      </c>
      <c r="BW5">
        <v>264948.09999999998</v>
      </c>
      <c r="BX5">
        <v>48965.4</v>
      </c>
      <c r="BY5">
        <v>34703.699999999997</v>
      </c>
      <c r="BZ5">
        <v>215267.7</v>
      </c>
      <c r="CA5">
        <v>63526</v>
      </c>
      <c r="CB5">
        <v>16927.299999999901</v>
      </c>
      <c r="CC5">
        <v>109314.299999999</v>
      </c>
      <c r="CD5">
        <v>99436.300000000105</v>
      </c>
      <c r="CE5">
        <v>103376.7</v>
      </c>
      <c r="CF5">
        <v>124374.19999999899</v>
      </c>
      <c r="CG5" s="92">
        <v>820049.799999999</v>
      </c>
      <c r="CH5">
        <v>20844.2</v>
      </c>
      <c r="CI5">
        <v>109440</v>
      </c>
      <c r="CJ5">
        <v>40292.299999999901</v>
      </c>
      <c r="CK5">
        <v>112499.2</v>
      </c>
      <c r="CL5">
        <v>25971.299999999901</v>
      </c>
      <c r="CM5">
        <v>16825.5</v>
      </c>
      <c r="CN5">
        <v>17310.099999999999</v>
      </c>
      <c r="CO5">
        <v>12105.5999999999</v>
      </c>
      <c r="CP5">
        <v>62895.599999999897</v>
      </c>
      <c r="CQ5">
        <v>47171.699999999903</v>
      </c>
      <c r="CR5">
        <v>24205.8</v>
      </c>
      <c r="CS5">
        <v>385205.49999999901</v>
      </c>
      <c r="CT5">
        <v>42619.8999999999</v>
      </c>
      <c r="CU5">
        <v>130417.1</v>
      </c>
      <c r="CV5">
        <v>59157.499999999898</v>
      </c>
      <c r="CW5">
        <v>75937.399999999994</v>
      </c>
      <c r="CX5">
        <v>18814.3</v>
      </c>
      <c r="CY5">
        <v>68134.899999999907</v>
      </c>
      <c r="CZ5">
        <v>38840.300000000003</v>
      </c>
      <c r="DA5">
        <v>24808.8999999999</v>
      </c>
      <c r="DB5">
        <v>38224.299999999901</v>
      </c>
      <c r="DC5">
        <v>49835.199999999997</v>
      </c>
      <c r="DD5">
        <v>35229</v>
      </c>
      <c r="DE5">
        <v>59252.6</v>
      </c>
      <c r="DF5">
        <v>81581.999999999898</v>
      </c>
      <c r="DG5">
        <v>44462</v>
      </c>
      <c r="DH5">
        <v>120891.999999999</v>
      </c>
      <c r="DI5">
        <v>37277</v>
      </c>
      <c r="DJ5">
        <v>47601.999999999898</v>
      </c>
      <c r="DK5">
        <v>20994.499999999902</v>
      </c>
      <c r="DL5">
        <v>195141.9</v>
      </c>
      <c r="DM5">
        <v>271325.19999999902</v>
      </c>
      <c r="DN5">
        <v>18071.8</v>
      </c>
      <c r="DO5">
        <v>36413.799999999901</v>
      </c>
      <c r="DP5">
        <v>126134.2</v>
      </c>
      <c r="DQ5">
        <v>4365.2999999999902</v>
      </c>
      <c r="DR5">
        <v>89247.999999999898</v>
      </c>
      <c r="DS5">
        <v>112141.1</v>
      </c>
      <c r="DT5">
        <v>62767.4</v>
      </c>
      <c r="DU5">
        <v>31655.1</v>
      </c>
      <c r="DV5">
        <v>30323</v>
      </c>
      <c r="DW5">
        <v>18978.7</v>
      </c>
      <c r="DX5">
        <v>37576.599999999897</v>
      </c>
      <c r="DY5">
        <v>54080.599999999897</v>
      </c>
      <c r="DZ5">
        <v>108426.299999999</v>
      </c>
      <c r="EA5">
        <v>32890</v>
      </c>
      <c r="EB5">
        <v>34995.199999999997</v>
      </c>
      <c r="EC5">
        <v>47072.099999999897</v>
      </c>
      <c r="ED5">
        <v>167991.9</v>
      </c>
      <c r="EE5">
        <v>66413.499999999898</v>
      </c>
      <c r="EF5">
        <v>74011.799999999901</v>
      </c>
      <c r="EG5">
        <v>31675.499999999902</v>
      </c>
      <c r="EH5">
        <v>49191.699999999903</v>
      </c>
      <c r="EI5">
        <v>52298.7</v>
      </c>
      <c r="EJ5">
        <v>127086.799999999</v>
      </c>
      <c r="EK5">
        <v>75548.299999999901</v>
      </c>
      <c r="EL5">
        <v>10968.8</v>
      </c>
      <c r="EM5">
        <v>26037.8</v>
      </c>
      <c r="EN5">
        <v>38855.4</v>
      </c>
      <c r="EO5">
        <v>79210.199999999895</v>
      </c>
      <c r="EP5">
        <v>12192.799999999899</v>
      </c>
      <c r="EQ5">
        <v>82296.3</v>
      </c>
      <c r="ER5">
        <v>39999.1</v>
      </c>
      <c r="ES5">
        <v>17807.5999999999</v>
      </c>
      <c r="ET5">
        <v>47077.999999999898</v>
      </c>
      <c r="EU5">
        <v>44768.8999999999</v>
      </c>
      <c r="EV5">
        <v>51310.699999999903</v>
      </c>
      <c r="EW5">
        <v>181758.399999999</v>
      </c>
      <c r="EX5">
        <v>118198.2</v>
      </c>
      <c r="EY5">
        <v>152561.79999999999</v>
      </c>
      <c r="EZ5">
        <v>232483.1</v>
      </c>
      <c r="FA5">
        <v>122658.499999999</v>
      </c>
      <c r="FB5">
        <v>20298.5</v>
      </c>
      <c r="FC5">
        <v>7673.9</v>
      </c>
      <c r="FD5">
        <v>18854.8</v>
      </c>
      <c r="FE5">
        <v>41487.699999999997</v>
      </c>
      <c r="FF5">
        <v>34692.8999999999</v>
      </c>
      <c r="FG5">
        <v>33959.800000000003</v>
      </c>
      <c r="FH5">
        <v>29603.3</v>
      </c>
      <c r="FI5">
        <v>13226.5</v>
      </c>
      <c r="FJ5">
        <v>37293.699999999997</v>
      </c>
      <c r="FK5">
        <v>30893.5999999999</v>
      </c>
      <c r="FL5">
        <v>25470.8999999999</v>
      </c>
      <c r="FM5">
        <v>13760.8999999999</v>
      </c>
      <c r="FN5">
        <v>54123</v>
      </c>
      <c r="FO5">
        <v>78823.600000000006</v>
      </c>
      <c r="FP5">
        <v>88258.5</v>
      </c>
      <c r="FQ5">
        <v>70964.899999999994</v>
      </c>
      <c r="FR5">
        <v>166786.59999999899</v>
      </c>
      <c r="FS5">
        <v>26863.499999999902</v>
      </c>
      <c r="FT5">
        <v>37777.599999999999</v>
      </c>
      <c r="FU5">
        <v>168100.5</v>
      </c>
      <c r="FV5">
        <v>123556.7</v>
      </c>
      <c r="FW5">
        <v>81140.399999999907</v>
      </c>
      <c r="FX5">
        <v>45361</v>
      </c>
      <c r="FY5">
        <v>29556.7</v>
      </c>
      <c r="FZ5">
        <v>57160.800000000003</v>
      </c>
      <c r="GA5">
        <v>66898.7</v>
      </c>
      <c r="GB5">
        <v>25820.799999999901</v>
      </c>
      <c r="GC5">
        <v>15463.7</v>
      </c>
      <c r="GD5">
        <v>34757.8999999999</v>
      </c>
      <c r="GE5">
        <v>65577.3</v>
      </c>
      <c r="GF5">
        <v>54977.8</v>
      </c>
      <c r="GG5">
        <v>140578.9</v>
      </c>
      <c r="GH5">
        <v>14043.0999999999</v>
      </c>
      <c r="GI5">
        <v>46092.6</v>
      </c>
      <c r="GJ5">
        <v>107288.6</v>
      </c>
      <c r="GK5">
        <v>34236.9</v>
      </c>
      <c r="GL5">
        <v>145077.49999999901</v>
      </c>
      <c r="GM5">
        <v>20473.8</v>
      </c>
      <c r="GN5">
        <v>53661.8999999999</v>
      </c>
      <c r="GO5">
        <v>14743.6</v>
      </c>
      <c r="GP5">
        <v>69184.5</v>
      </c>
      <c r="GQ5">
        <v>46880.9</v>
      </c>
      <c r="GR5">
        <v>20473.7</v>
      </c>
      <c r="GS5">
        <v>52748.499999999898</v>
      </c>
      <c r="GT5">
        <v>78661.3</v>
      </c>
      <c r="GU5">
        <v>21636.999999999902</v>
      </c>
      <c r="GV5">
        <v>108954.69999999899</v>
      </c>
      <c r="GW5">
        <v>23315.8999999999</v>
      </c>
      <c r="GX5">
        <v>108304.299999999</v>
      </c>
      <c r="GY5">
        <v>16796.3999999999</v>
      </c>
      <c r="GZ5">
        <v>64181.699999999903</v>
      </c>
      <c r="HA5">
        <v>179455.9</v>
      </c>
      <c r="HB5">
        <v>66029.3</v>
      </c>
      <c r="HC5">
        <v>18804.400000000001</v>
      </c>
      <c r="HD5">
        <v>38318.800000000003</v>
      </c>
      <c r="HE5">
        <v>43703.3999999999</v>
      </c>
      <c r="HF5">
        <v>51173.099999999897</v>
      </c>
      <c r="HG5" s="3"/>
      <c r="HI5" s="1"/>
      <c r="HR5" s="3"/>
    </row>
    <row r="6" spans="1:226" x14ac:dyDescent="0.25">
      <c r="A6" t="s">
        <v>447</v>
      </c>
      <c r="B6">
        <v>5</v>
      </c>
      <c r="C6">
        <v>30834.1</v>
      </c>
      <c r="D6">
        <v>3730.1</v>
      </c>
      <c r="E6">
        <v>7214.8999999999896</v>
      </c>
      <c r="F6">
        <v>12297.3999999999</v>
      </c>
      <c r="G6">
        <v>7507.4</v>
      </c>
      <c r="H6">
        <v>2727.4</v>
      </c>
      <c r="I6">
        <v>14503.2</v>
      </c>
      <c r="J6">
        <v>4354.7999999999902</v>
      </c>
      <c r="K6">
        <v>5976.5</v>
      </c>
      <c r="L6">
        <v>6208.6</v>
      </c>
      <c r="M6">
        <v>12166</v>
      </c>
      <c r="N6">
        <v>11893.3</v>
      </c>
      <c r="O6">
        <v>11548.5</v>
      </c>
      <c r="P6">
        <v>48423.499999999898</v>
      </c>
      <c r="Q6">
        <v>39884.799999999901</v>
      </c>
      <c r="R6">
        <v>2070.1</v>
      </c>
      <c r="S6">
        <v>42664.5</v>
      </c>
      <c r="T6">
        <v>18146.199999999899</v>
      </c>
      <c r="U6">
        <v>24974.999999999902</v>
      </c>
      <c r="V6">
        <v>6953.2999999999902</v>
      </c>
      <c r="W6">
        <v>3140.1</v>
      </c>
      <c r="X6">
        <v>4213.8999999999896</v>
      </c>
      <c r="Y6">
        <v>9379.1999999999898</v>
      </c>
      <c r="Z6">
        <v>2997.1</v>
      </c>
      <c r="AA6">
        <v>18033.599999999999</v>
      </c>
      <c r="AB6">
        <v>6816.2</v>
      </c>
      <c r="AC6">
        <v>10275.299999999999</v>
      </c>
      <c r="AD6">
        <v>2121.1</v>
      </c>
      <c r="AE6">
        <v>10201.4999999999</v>
      </c>
      <c r="AF6">
        <v>4210.3</v>
      </c>
      <c r="AG6">
        <v>24373.9</v>
      </c>
      <c r="AH6">
        <v>2476.6999999999998</v>
      </c>
      <c r="AI6">
        <v>23008.999999999902</v>
      </c>
      <c r="AJ6">
        <v>5688.5</v>
      </c>
      <c r="AK6">
        <v>78663.600000000006</v>
      </c>
      <c r="AL6">
        <v>6238.5</v>
      </c>
      <c r="AM6">
        <v>14817.0999999999</v>
      </c>
      <c r="AN6">
        <v>22472.9</v>
      </c>
      <c r="AO6">
        <v>17152.400000000001</v>
      </c>
      <c r="AP6">
        <v>9932.5999999999894</v>
      </c>
      <c r="AQ6">
        <v>4069.0999999999899</v>
      </c>
      <c r="AR6">
        <v>13914.5999999999</v>
      </c>
      <c r="AS6">
        <v>4665.7</v>
      </c>
      <c r="AT6">
        <v>4199.5</v>
      </c>
      <c r="AU6">
        <v>2088.9</v>
      </c>
      <c r="AV6">
        <v>57099.099999999897</v>
      </c>
      <c r="AW6">
        <v>7139</v>
      </c>
      <c r="AX6">
        <v>41631.799999999901</v>
      </c>
      <c r="AY6">
        <v>143.4</v>
      </c>
      <c r="AZ6">
        <v>4967</v>
      </c>
      <c r="BA6">
        <v>6230.6999999999898</v>
      </c>
      <c r="BB6">
        <v>12458.5</v>
      </c>
      <c r="BC6">
        <v>15938.8</v>
      </c>
      <c r="BD6">
        <v>26638.5999999999</v>
      </c>
      <c r="BE6">
        <v>11051.699999999901</v>
      </c>
      <c r="BF6">
        <v>40229.9</v>
      </c>
      <c r="BG6">
        <v>15249.5</v>
      </c>
      <c r="BH6">
        <v>10142.9999999999</v>
      </c>
      <c r="BI6">
        <v>1544.3</v>
      </c>
      <c r="BJ6">
        <v>6327.5999999999904</v>
      </c>
      <c r="BK6">
        <v>36785.1</v>
      </c>
      <c r="BL6">
        <v>5935.3999999999896</v>
      </c>
      <c r="BM6">
        <v>11424.2</v>
      </c>
      <c r="BN6">
        <v>4053.8</v>
      </c>
      <c r="BO6">
        <v>1062.5999999999999</v>
      </c>
      <c r="BP6">
        <v>17561.8</v>
      </c>
      <c r="BQ6">
        <v>8157.49999999999</v>
      </c>
      <c r="BR6">
        <v>19668.3</v>
      </c>
      <c r="BS6">
        <v>86321.499999999898</v>
      </c>
      <c r="BT6">
        <v>3032.7999999999902</v>
      </c>
      <c r="BU6">
        <v>1700.7</v>
      </c>
      <c r="BV6">
        <v>5180.2</v>
      </c>
      <c r="BW6">
        <v>57358.1</v>
      </c>
      <c r="BX6">
        <v>13257.1</v>
      </c>
      <c r="BY6">
        <v>5852.8</v>
      </c>
      <c r="BZ6">
        <v>33512.299999999901</v>
      </c>
      <c r="CA6">
        <v>22530.3</v>
      </c>
      <c r="CB6">
        <v>2193</v>
      </c>
      <c r="CC6">
        <v>17178.900000000001</v>
      </c>
      <c r="CD6">
        <v>22620.199999999899</v>
      </c>
      <c r="CE6">
        <v>12655.8999999999</v>
      </c>
      <c r="CF6">
        <v>30410</v>
      </c>
      <c r="CG6" s="92">
        <v>182610.2</v>
      </c>
      <c r="CH6">
        <v>3759.2999999999902</v>
      </c>
      <c r="CI6">
        <v>14782.2</v>
      </c>
      <c r="CJ6">
        <v>7212.8</v>
      </c>
      <c r="CK6">
        <v>28739.7</v>
      </c>
      <c r="CL6">
        <v>2955.49999999999</v>
      </c>
      <c r="CM6">
        <v>2236.5</v>
      </c>
      <c r="CN6">
        <v>5912.5999999999904</v>
      </c>
      <c r="CO6">
        <v>2029</v>
      </c>
      <c r="CP6">
        <v>17947.499999999902</v>
      </c>
      <c r="CQ6">
        <v>8715.1999999999898</v>
      </c>
      <c r="CR6">
        <v>2705.2999999999902</v>
      </c>
      <c r="CS6">
        <v>126491.999999999</v>
      </c>
      <c r="CT6">
        <v>5510.9</v>
      </c>
      <c r="CU6">
        <v>49773.799999999901</v>
      </c>
      <c r="CV6">
        <v>9944.0999999999894</v>
      </c>
      <c r="CW6">
        <v>9673.1</v>
      </c>
      <c r="CX6">
        <v>2371.1</v>
      </c>
      <c r="CY6">
        <v>15890.699999999901</v>
      </c>
      <c r="CZ6">
        <v>8942.2000000000007</v>
      </c>
      <c r="DA6">
        <v>4367.6999999999898</v>
      </c>
      <c r="DB6">
        <v>6720.49999999999</v>
      </c>
      <c r="DC6">
        <v>7576</v>
      </c>
      <c r="DD6">
        <v>6063.49999999999</v>
      </c>
      <c r="DE6">
        <v>16467.099999999999</v>
      </c>
      <c r="DF6">
        <v>16863.199999999899</v>
      </c>
      <c r="DG6">
        <v>7470.7999999999902</v>
      </c>
      <c r="DH6">
        <v>23504</v>
      </c>
      <c r="DI6">
        <v>6968.3999999999896</v>
      </c>
      <c r="DJ6">
        <v>10288.4</v>
      </c>
      <c r="DK6">
        <v>2706.6</v>
      </c>
      <c r="DL6">
        <v>29480.1</v>
      </c>
      <c r="DM6">
        <v>64399.8999999999</v>
      </c>
      <c r="DN6">
        <v>1649.3</v>
      </c>
      <c r="DO6">
        <v>8641.3999999999905</v>
      </c>
      <c r="DP6">
        <v>20510.7</v>
      </c>
      <c r="DQ6">
        <v>263</v>
      </c>
      <c r="DR6">
        <v>22469.4</v>
      </c>
      <c r="DS6">
        <v>22572.799999999901</v>
      </c>
      <c r="DT6">
        <v>13462.3</v>
      </c>
      <c r="DU6">
        <v>7743.6</v>
      </c>
      <c r="DV6">
        <v>3043.6</v>
      </c>
      <c r="DW6">
        <v>4513.5999999999904</v>
      </c>
      <c r="DX6">
        <v>5535.99999999999</v>
      </c>
      <c r="DY6">
        <v>20959.599999999999</v>
      </c>
      <c r="DZ6">
        <v>23652.499999999902</v>
      </c>
      <c r="EA6">
        <v>6330.8</v>
      </c>
      <c r="EB6">
        <v>9221.7999999999993</v>
      </c>
      <c r="EC6">
        <v>11062.9</v>
      </c>
      <c r="ED6">
        <v>42255.7</v>
      </c>
      <c r="EE6">
        <v>11803.8</v>
      </c>
      <c r="EF6">
        <v>30289.599999999999</v>
      </c>
      <c r="EG6">
        <v>5712.5</v>
      </c>
      <c r="EH6">
        <v>7715.3</v>
      </c>
      <c r="EI6">
        <v>8805.0999999999894</v>
      </c>
      <c r="EJ6">
        <v>25598.400000000001</v>
      </c>
      <c r="EK6">
        <v>10863.9</v>
      </c>
      <c r="EL6">
        <v>2223</v>
      </c>
      <c r="EM6">
        <v>3413.1</v>
      </c>
      <c r="EN6">
        <v>7402.5</v>
      </c>
      <c r="EO6">
        <v>11848.3999999999</v>
      </c>
      <c r="EP6">
        <v>1783.8</v>
      </c>
      <c r="EQ6">
        <v>16344.7</v>
      </c>
      <c r="ER6">
        <v>3044.9</v>
      </c>
      <c r="ES6">
        <v>2993.2</v>
      </c>
      <c r="ET6">
        <v>13454.3999999999</v>
      </c>
      <c r="EU6">
        <v>8741.4</v>
      </c>
      <c r="EV6">
        <v>6841.5999999999904</v>
      </c>
      <c r="EW6">
        <v>30537.4</v>
      </c>
      <c r="EX6">
        <v>27596.9</v>
      </c>
      <c r="EY6">
        <v>28602.3999999999</v>
      </c>
      <c r="EZ6">
        <v>70273.999999999898</v>
      </c>
      <c r="FA6">
        <v>29256.2</v>
      </c>
      <c r="FB6">
        <v>4275.3999999999996</v>
      </c>
      <c r="FC6">
        <v>1582.3</v>
      </c>
      <c r="FD6">
        <v>3345.3999999999901</v>
      </c>
      <c r="FE6">
        <v>8299.1999999999898</v>
      </c>
      <c r="FF6">
        <v>7479.49999999999</v>
      </c>
      <c r="FG6">
        <v>5779.5999999999904</v>
      </c>
      <c r="FH6">
        <v>5692.8</v>
      </c>
      <c r="FI6">
        <v>2071.6999999999998</v>
      </c>
      <c r="FJ6">
        <v>3973.3999999999901</v>
      </c>
      <c r="FK6">
        <v>5827.4</v>
      </c>
      <c r="FL6">
        <v>3976.2</v>
      </c>
      <c r="FM6">
        <v>2118.4</v>
      </c>
      <c r="FN6">
        <v>5693.4</v>
      </c>
      <c r="FO6">
        <v>18232.3</v>
      </c>
      <c r="FP6">
        <v>29683.599999999999</v>
      </c>
      <c r="FQ6">
        <v>13992.1</v>
      </c>
      <c r="FR6">
        <v>39550.199999999903</v>
      </c>
      <c r="FS6">
        <v>5492.1</v>
      </c>
      <c r="FT6">
        <v>7427.1999999999898</v>
      </c>
      <c r="FU6">
        <v>36186.3999999999</v>
      </c>
      <c r="FV6">
        <v>39549.800000000003</v>
      </c>
      <c r="FW6">
        <v>17607.3999999999</v>
      </c>
      <c r="FX6">
        <v>8678.9</v>
      </c>
      <c r="FY6">
        <v>9514.9</v>
      </c>
      <c r="FZ6">
        <v>11302.3</v>
      </c>
      <c r="GA6">
        <v>15739.2</v>
      </c>
      <c r="GB6">
        <v>5877.9</v>
      </c>
      <c r="GC6">
        <v>7722.4</v>
      </c>
      <c r="GD6">
        <v>6756.6999999999898</v>
      </c>
      <c r="GE6">
        <v>12031.1</v>
      </c>
      <c r="GF6">
        <v>7483.9</v>
      </c>
      <c r="GG6">
        <v>29967.299999999901</v>
      </c>
      <c r="GH6">
        <v>2503.8000000000002</v>
      </c>
      <c r="GI6">
        <v>4978.3999999999996</v>
      </c>
      <c r="GJ6">
        <v>15639.199999999901</v>
      </c>
      <c r="GK6">
        <v>3970.6</v>
      </c>
      <c r="GL6">
        <v>34619.699999999903</v>
      </c>
      <c r="GM6">
        <v>1325.8</v>
      </c>
      <c r="GN6">
        <v>11196.8</v>
      </c>
      <c r="GO6">
        <v>1972.8999999999901</v>
      </c>
      <c r="GP6">
        <v>10919.8999999999</v>
      </c>
      <c r="GQ6">
        <v>9429.2000000000007</v>
      </c>
      <c r="GR6">
        <v>3759.8</v>
      </c>
      <c r="GS6">
        <v>25761.3</v>
      </c>
      <c r="GT6">
        <v>20189.400000000001</v>
      </c>
      <c r="GU6">
        <v>6963.2</v>
      </c>
      <c r="GV6">
        <v>40881.699999999903</v>
      </c>
      <c r="GW6">
        <v>4821</v>
      </c>
      <c r="GX6">
        <v>20373</v>
      </c>
      <c r="GY6">
        <v>3276.1</v>
      </c>
      <c r="GZ6">
        <v>16501.999999999902</v>
      </c>
      <c r="HA6">
        <v>40073</v>
      </c>
      <c r="HB6">
        <v>12767.199999999901</v>
      </c>
      <c r="HC6">
        <v>2186.6</v>
      </c>
      <c r="HD6">
        <v>7596</v>
      </c>
      <c r="HE6">
        <v>8356.9</v>
      </c>
      <c r="HF6">
        <v>9810.0999999999894</v>
      </c>
      <c r="HG6" s="3"/>
      <c r="HI6" s="1"/>
      <c r="HR6" s="3"/>
    </row>
    <row r="7" spans="1:226" x14ac:dyDescent="0.25">
      <c r="A7" t="s">
        <v>448</v>
      </c>
      <c r="B7">
        <v>6</v>
      </c>
      <c r="C7">
        <v>40227</v>
      </c>
      <c r="D7">
        <v>6217.49999999999</v>
      </c>
      <c r="E7">
        <v>8655.7000000000007</v>
      </c>
      <c r="F7">
        <v>18431.8999999999</v>
      </c>
      <c r="G7">
        <v>9452.1</v>
      </c>
      <c r="H7">
        <v>1371.79999999999</v>
      </c>
      <c r="I7">
        <v>12225.8</v>
      </c>
      <c r="J7">
        <v>3113.9</v>
      </c>
      <c r="K7">
        <v>6301.1999999999898</v>
      </c>
      <c r="L7">
        <v>7230.0999999999904</v>
      </c>
      <c r="M7">
        <v>9633.1999999999898</v>
      </c>
      <c r="N7">
        <v>25568.699999999899</v>
      </c>
      <c r="O7">
        <v>10389.9999999999</v>
      </c>
      <c r="P7">
        <v>51854.8999999999</v>
      </c>
      <c r="Q7">
        <v>43856.999999999898</v>
      </c>
      <c r="R7">
        <v>1618.3</v>
      </c>
      <c r="S7">
        <v>46571.8</v>
      </c>
      <c r="T7">
        <v>30345.8</v>
      </c>
      <c r="U7">
        <v>29712.699999999899</v>
      </c>
      <c r="V7">
        <v>8534.7000000000007</v>
      </c>
      <c r="W7">
        <v>8369</v>
      </c>
      <c r="X7">
        <v>3876.2999999999902</v>
      </c>
      <c r="Y7">
        <v>7614.8999999999896</v>
      </c>
      <c r="Z7">
        <v>2791.2</v>
      </c>
      <c r="AA7">
        <v>18746.199999999899</v>
      </c>
      <c r="AB7">
        <v>8719.5</v>
      </c>
      <c r="AC7">
        <v>14540.8999999999</v>
      </c>
      <c r="AD7">
        <v>1130.5999999999999</v>
      </c>
      <c r="AE7">
        <v>9964.0999999999894</v>
      </c>
      <c r="AF7">
        <v>6417.9</v>
      </c>
      <c r="AG7">
        <v>27455.599999999999</v>
      </c>
      <c r="AH7">
        <v>1369.29999999999</v>
      </c>
      <c r="AI7">
        <v>20862</v>
      </c>
      <c r="AJ7">
        <v>12482.0999999999</v>
      </c>
      <c r="AK7">
        <v>70104.699999999895</v>
      </c>
      <c r="AL7">
        <v>8099.8</v>
      </c>
      <c r="AM7">
        <v>12698.9999999999</v>
      </c>
      <c r="AN7">
        <v>20612.799999999901</v>
      </c>
      <c r="AO7">
        <v>22565.199999999899</v>
      </c>
      <c r="AP7">
        <v>13150.5</v>
      </c>
      <c r="AQ7">
        <v>3163.9</v>
      </c>
      <c r="AR7">
        <v>16056.8999999999</v>
      </c>
      <c r="AS7">
        <v>3029.3</v>
      </c>
      <c r="AT7">
        <v>3068.8999999999901</v>
      </c>
      <c r="AU7">
        <v>3037.6</v>
      </c>
      <c r="AV7">
        <v>47046.2</v>
      </c>
      <c r="AW7">
        <v>12411.1</v>
      </c>
      <c r="AX7">
        <v>45325.299999999901</v>
      </c>
      <c r="AY7">
        <v>122.3</v>
      </c>
      <c r="AZ7">
        <v>5853.4</v>
      </c>
      <c r="BA7">
        <v>5111.8999999999996</v>
      </c>
      <c r="BB7">
        <v>16327.1</v>
      </c>
      <c r="BC7">
        <v>18840.199999999899</v>
      </c>
      <c r="BD7">
        <v>30399.8</v>
      </c>
      <c r="BE7">
        <v>13026.3</v>
      </c>
      <c r="BF7">
        <v>48000.9</v>
      </c>
      <c r="BG7">
        <v>15133.0999999999</v>
      </c>
      <c r="BH7">
        <v>9474.5</v>
      </c>
      <c r="BI7">
        <v>1416.1</v>
      </c>
      <c r="BJ7">
        <v>7504.3</v>
      </c>
      <c r="BK7">
        <v>39635.9</v>
      </c>
      <c r="BL7">
        <v>3813.5</v>
      </c>
      <c r="BM7">
        <v>15084.6</v>
      </c>
      <c r="BN7">
        <v>8709.7999999999993</v>
      </c>
      <c r="BO7">
        <v>1093.9000000000001</v>
      </c>
      <c r="BP7">
        <v>18723.699999999899</v>
      </c>
      <c r="BQ7">
        <v>8818.2000000000007</v>
      </c>
      <c r="BR7">
        <v>25845.199999999899</v>
      </c>
      <c r="BS7">
        <v>91410.9</v>
      </c>
      <c r="BT7">
        <v>6581.2999999999902</v>
      </c>
      <c r="BU7">
        <v>1853.8</v>
      </c>
      <c r="BV7">
        <v>5214</v>
      </c>
      <c r="BW7">
        <v>74071.5</v>
      </c>
      <c r="BX7">
        <v>10420.8999999999</v>
      </c>
      <c r="BY7">
        <v>6322.2</v>
      </c>
      <c r="BZ7">
        <v>44673.599999999999</v>
      </c>
      <c r="CA7">
        <v>20312.999999999902</v>
      </c>
      <c r="CB7">
        <v>5615.9</v>
      </c>
      <c r="CC7">
        <v>16691.599999999999</v>
      </c>
      <c r="CD7">
        <v>20864.2</v>
      </c>
      <c r="CE7">
        <v>10457.799999999999</v>
      </c>
      <c r="CF7">
        <v>28912.799999999901</v>
      </c>
      <c r="CG7" s="92">
        <v>203052.399999999</v>
      </c>
      <c r="CH7">
        <v>5741</v>
      </c>
      <c r="CI7">
        <v>15742.9</v>
      </c>
      <c r="CJ7">
        <v>5934.4</v>
      </c>
      <c r="CK7">
        <v>33150</v>
      </c>
      <c r="CL7">
        <v>3302.3999999999901</v>
      </c>
      <c r="CM7">
        <v>3383.6</v>
      </c>
      <c r="CN7">
        <v>5917.99999999999</v>
      </c>
      <c r="CO7">
        <v>1495.5</v>
      </c>
      <c r="CP7">
        <v>17955.3999999999</v>
      </c>
      <c r="CQ7">
        <v>8771.8999999999905</v>
      </c>
      <c r="CR7">
        <v>5314.1999999999898</v>
      </c>
      <c r="CS7">
        <v>97790.099999999802</v>
      </c>
      <c r="CT7">
        <v>15029.8</v>
      </c>
      <c r="CU7">
        <v>55116.8999999999</v>
      </c>
      <c r="CV7">
        <v>26577.0999999999</v>
      </c>
      <c r="CW7">
        <v>14992.5</v>
      </c>
      <c r="CX7">
        <v>3243.7999999999902</v>
      </c>
      <c r="CY7">
        <v>28368.6</v>
      </c>
      <c r="CZ7">
        <v>13625.0999999999</v>
      </c>
      <c r="DA7">
        <v>6076.8</v>
      </c>
      <c r="DB7">
        <v>10801.7</v>
      </c>
      <c r="DC7">
        <v>8643.5</v>
      </c>
      <c r="DD7">
        <v>10188.4</v>
      </c>
      <c r="DE7">
        <v>15589.3</v>
      </c>
      <c r="DF7">
        <v>12267.3999999999</v>
      </c>
      <c r="DG7">
        <v>9085.7999999999993</v>
      </c>
      <c r="DH7">
        <v>23583.999999999902</v>
      </c>
      <c r="DI7">
        <v>7394.9</v>
      </c>
      <c r="DJ7">
        <v>21555.1</v>
      </c>
      <c r="DK7">
        <v>2358.1</v>
      </c>
      <c r="DL7">
        <v>35703.1</v>
      </c>
      <c r="DM7">
        <v>65436.599999999897</v>
      </c>
      <c r="DN7">
        <v>3572.7999999999902</v>
      </c>
      <c r="DO7">
        <v>11282.7</v>
      </c>
      <c r="DP7">
        <v>21043.699999999899</v>
      </c>
      <c r="DQ7">
        <v>330.2</v>
      </c>
      <c r="DR7">
        <v>20805.799999999901</v>
      </c>
      <c r="DS7">
        <v>26367.3999999999</v>
      </c>
      <c r="DT7">
        <v>11929</v>
      </c>
      <c r="DU7">
        <v>9282.4</v>
      </c>
      <c r="DV7">
        <v>3843.4</v>
      </c>
      <c r="DW7">
        <v>2433.6999999999998</v>
      </c>
      <c r="DX7">
        <v>8827.1999999999898</v>
      </c>
      <c r="DY7">
        <v>23032.6</v>
      </c>
      <c r="DZ7">
        <v>30041.7</v>
      </c>
      <c r="EA7">
        <v>15125.2</v>
      </c>
      <c r="EB7">
        <v>15692.7</v>
      </c>
      <c r="EC7">
        <v>8869.7999999999993</v>
      </c>
      <c r="ED7">
        <v>47503.3</v>
      </c>
      <c r="EE7">
        <v>12035.6</v>
      </c>
      <c r="EF7">
        <v>41729.799999999901</v>
      </c>
      <c r="EG7">
        <v>2849.1</v>
      </c>
      <c r="EH7">
        <v>8787.7000000000007</v>
      </c>
      <c r="EI7">
        <v>12563.199999999901</v>
      </c>
      <c r="EJ7">
        <v>38062.6</v>
      </c>
      <c r="EK7">
        <v>15989.8</v>
      </c>
      <c r="EL7">
        <v>1824.7</v>
      </c>
      <c r="EM7">
        <v>4047.8</v>
      </c>
      <c r="EN7">
        <v>11303.0999999999</v>
      </c>
      <c r="EO7">
        <v>16358.4999999999</v>
      </c>
      <c r="EP7">
        <v>2269.1999999999998</v>
      </c>
      <c r="EQ7">
        <v>28427.599999999999</v>
      </c>
      <c r="ER7">
        <v>4342.7</v>
      </c>
      <c r="ES7">
        <v>4380.8999999999996</v>
      </c>
      <c r="ET7">
        <v>13493.799999999899</v>
      </c>
      <c r="EU7">
        <v>10529.2</v>
      </c>
      <c r="EV7">
        <v>4736.8999999999996</v>
      </c>
      <c r="EW7">
        <v>31269.4</v>
      </c>
      <c r="EX7">
        <v>37297.199999999903</v>
      </c>
      <c r="EY7">
        <v>29838</v>
      </c>
      <c r="EZ7">
        <v>75246.8</v>
      </c>
      <c r="FA7">
        <v>33652.3999999999</v>
      </c>
      <c r="FB7">
        <v>6349.9</v>
      </c>
      <c r="FC7">
        <v>1262.0999999999999</v>
      </c>
      <c r="FD7">
        <v>2324.8000000000002</v>
      </c>
      <c r="FE7">
        <v>13963.8</v>
      </c>
      <c r="FF7">
        <v>9361.4999999999909</v>
      </c>
      <c r="FG7">
        <v>10108.5999999999</v>
      </c>
      <c r="FH7">
        <v>8997.4999999999909</v>
      </c>
      <c r="FI7">
        <v>3349.9</v>
      </c>
      <c r="FJ7">
        <v>6535.6999999999898</v>
      </c>
      <c r="FK7">
        <v>8550.9</v>
      </c>
      <c r="FL7">
        <v>3733.9</v>
      </c>
      <c r="FM7">
        <v>1285.3999999999901</v>
      </c>
      <c r="FN7">
        <v>5628.3</v>
      </c>
      <c r="FO7">
        <v>28324.8999999999</v>
      </c>
      <c r="FP7">
        <v>26234.2</v>
      </c>
      <c r="FQ7">
        <v>23679</v>
      </c>
      <c r="FR7">
        <v>50582.8999999999</v>
      </c>
      <c r="FS7">
        <v>8880.9</v>
      </c>
      <c r="FT7">
        <v>7534.2999999999902</v>
      </c>
      <c r="FU7">
        <v>53114.999999999898</v>
      </c>
      <c r="FV7">
        <v>40912.699999999997</v>
      </c>
      <c r="FW7">
        <v>25487.799999999901</v>
      </c>
      <c r="FX7">
        <v>9846.3999999999905</v>
      </c>
      <c r="FY7">
        <v>12673.2</v>
      </c>
      <c r="FZ7">
        <v>12900.8999999999</v>
      </c>
      <c r="GA7">
        <v>19329.799999999901</v>
      </c>
      <c r="GB7">
        <v>6282.7999999999902</v>
      </c>
      <c r="GC7">
        <v>5662.4</v>
      </c>
      <c r="GD7">
        <v>7142.1</v>
      </c>
      <c r="GE7">
        <v>12073.8</v>
      </c>
      <c r="GF7">
        <v>5958.6</v>
      </c>
      <c r="GG7">
        <v>43344.9</v>
      </c>
      <c r="GH7">
        <v>5937.4</v>
      </c>
      <c r="GI7">
        <v>5674.2</v>
      </c>
      <c r="GJ7">
        <v>19706.2</v>
      </c>
      <c r="GK7">
        <v>5403.7999999999902</v>
      </c>
      <c r="GL7">
        <v>33739.499999999898</v>
      </c>
      <c r="GM7">
        <v>3058.5</v>
      </c>
      <c r="GN7">
        <v>15664</v>
      </c>
      <c r="GO7">
        <v>5907.1</v>
      </c>
      <c r="GP7">
        <v>14539.4999999999</v>
      </c>
      <c r="GQ7">
        <v>13473.199999999901</v>
      </c>
      <c r="GR7">
        <v>2689.3</v>
      </c>
      <c r="GS7">
        <v>27784.9</v>
      </c>
      <c r="GT7">
        <v>34864</v>
      </c>
      <c r="GU7">
        <v>7177.6999999999898</v>
      </c>
      <c r="GV7">
        <v>39934.5</v>
      </c>
      <c r="GW7">
        <v>5172.8999999999996</v>
      </c>
      <c r="GX7">
        <v>17197.699999999899</v>
      </c>
      <c r="GY7">
        <v>2649.3999999999901</v>
      </c>
      <c r="GZ7">
        <v>12077.199999999901</v>
      </c>
      <c r="HA7">
        <v>26474.799999999999</v>
      </c>
      <c r="HB7">
        <v>9270.1</v>
      </c>
      <c r="HC7">
        <v>2149.6999999999998</v>
      </c>
      <c r="HD7">
        <v>12552.2</v>
      </c>
      <c r="HE7">
        <v>9748</v>
      </c>
      <c r="HF7">
        <v>14586.0999999999</v>
      </c>
      <c r="HG7" s="3"/>
      <c r="HI7" s="1"/>
      <c r="HR7" s="3"/>
    </row>
    <row r="8" spans="1:226" x14ac:dyDescent="0.25">
      <c r="A8" t="s">
        <v>449</v>
      </c>
      <c r="B8">
        <v>1</v>
      </c>
      <c r="C8">
        <v>11682.1</v>
      </c>
      <c r="D8">
        <v>4509.8</v>
      </c>
      <c r="E8">
        <v>2571.1999999999998</v>
      </c>
      <c r="F8">
        <v>706</v>
      </c>
      <c r="G8">
        <v>472.3</v>
      </c>
      <c r="H8">
        <v>562.1</v>
      </c>
      <c r="I8">
        <v>17988.199999999899</v>
      </c>
      <c r="J8">
        <v>924.5</v>
      </c>
      <c r="K8">
        <v>9272.1</v>
      </c>
      <c r="L8">
        <v>4775.8</v>
      </c>
      <c r="M8">
        <v>3496.7999999999902</v>
      </c>
      <c r="N8">
        <v>945.8</v>
      </c>
      <c r="O8">
        <v>2376.6999999999998</v>
      </c>
      <c r="P8">
        <v>2625.0999999999899</v>
      </c>
      <c r="Q8">
        <v>6638.5</v>
      </c>
      <c r="R8">
        <v>305.8</v>
      </c>
      <c r="S8">
        <v>121536.899999999</v>
      </c>
      <c r="T8">
        <v>1444.3</v>
      </c>
      <c r="U8">
        <v>7260.6999999999898</v>
      </c>
      <c r="V8">
        <v>1267.69999999999</v>
      </c>
      <c r="W8">
        <v>412.6</v>
      </c>
      <c r="X8">
        <v>421.8</v>
      </c>
      <c r="Y8">
        <v>337.5</v>
      </c>
      <c r="Z8">
        <v>9836.6</v>
      </c>
      <c r="AA8">
        <v>4276.8</v>
      </c>
      <c r="AB8">
        <v>224.2</v>
      </c>
      <c r="AC8">
        <v>4893.8999999999996</v>
      </c>
      <c r="AD8">
        <v>228.89999999999901</v>
      </c>
      <c r="AE8">
        <v>140.19999999999999</v>
      </c>
      <c r="AF8">
        <v>3307.2</v>
      </c>
      <c r="AG8">
        <v>2223.1999999999998</v>
      </c>
      <c r="AH8">
        <v>208.6</v>
      </c>
      <c r="AI8">
        <v>1402.1</v>
      </c>
      <c r="AJ8">
        <v>1540.2</v>
      </c>
      <c r="AK8">
        <v>13603.8999999999</v>
      </c>
      <c r="AL8">
        <v>363.4</v>
      </c>
      <c r="AM8">
        <v>9342.5999999999894</v>
      </c>
      <c r="AN8">
        <v>1590.5</v>
      </c>
      <c r="AO8">
        <v>2905.2</v>
      </c>
      <c r="AP8">
        <v>747</v>
      </c>
      <c r="AQ8">
        <v>2281.7999999999902</v>
      </c>
      <c r="AR8">
        <v>7145.5999999999904</v>
      </c>
      <c r="AS8">
        <v>2137.9</v>
      </c>
      <c r="AT8">
        <v>0</v>
      </c>
      <c r="AU8">
        <v>1197.5</v>
      </c>
      <c r="AV8">
        <v>6309.5</v>
      </c>
      <c r="AW8">
        <v>224.6</v>
      </c>
      <c r="AX8">
        <v>5845.6999999999898</v>
      </c>
      <c r="AY8">
        <v>0</v>
      </c>
      <c r="AZ8">
        <v>510.7</v>
      </c>
      <c r="BA8">
        <v>12586.2</v>
      </c>
      <c r="BB8">
        <v>4119.8999999999996</v>
      </c>
      <c r="BC8">
        <v>26293.8</v>
      </c>
      <c r="BD8">
        <v>2162.3000000000002</v>
      </c>
      <c r="BE8">
        <v>12062.4</v>
      </c>
      <c r="BF8">
        <v>5728.3</v>
      </c>
      <c r="BG8">
        <v>48044.3</v>
      </c>
      <c r="BH8">
        <v>43817.999999999898</v>
      </c>
      <c r="BI8">
        <v>1880.8</v>
      </c>
      <c r="BJ8">
        <v>0</v>
      </c>
      <c r="BK8">
        <v>25592.2</v>
      </c>
      <c r="BL8">
        <v>8965.9</v>
      </c>
      <c r="BM8">
        <v>1257.5999999999999</v>
      </c>
      <c r="BN8">
        <v>2669.6999999999898</v>
      </c>
      <c r="BO8">
        <v>0</v>
      </c>
      <c r="BP8">
        <v>23065.5</v>
      </c>
      <c r="BQ8">
        <v>1169.0999999999999</v>
      </c>
      <c r="BR8">
        <v>1146.7</v>
      </c>
      <c r="BS8">
        <v>75155.900000000096</v>
      </c>
      <c r="BT8">
        <v>1052.5999999999999</v>
      </c>
      <c r="BU8">
        <v>208.8</v>
      </c>
      <c r="BV8">
        <v>2692.6</v>
      </c>
      <c r="BW8">
        <v>68531.599999999904</v>
      </c>
      <c r="BX8">
        <v>15423.7</v>
      </c>
      <c r="BY8">
        <v>1445.2</v>
      </c>
      <c r="BZ8">
        <v>12114</v>
      </c>
      <c r="CA8">
        <v>3668.1</v>
      </c>
      <c r="CB8">
        <v>172.89999999999901</v>
      </c>
      <c r="CC8">
        <v>14328.199999999901</v>
      </c>
      <c r="CD8">
        <v>2446.9</v>
      </c>
      <c r="CE8">
        <v>2723.1</v>
      </c>
      <c r="CF8">
        <v>12530.3</v>
      </c>
      <c r="CG8" s="92">
        <v>881155.69999999902</v>
      </c>
      <c r="CH8">
        <v>749.9</v>
      </c>
      <c r="CI8">
        <v>8560.2999999999993</v>
      </c>
      <c r="CJ8">
        <v>790.5</v>
      </c>
      <c r="CK8">
        <v>12353.4999999999</v>
      </c>
      <c r="CL8">
        <v>1566</v>
      </c>
      <c r="CM8">
        <v>202.2</v>
      </c>
      <c r="CN8">
        <v>6341.7999999999902</v>
      </c>
      <c r="CO8">
        <v>0</v>
      </c>
      <c r="CP8">
        <v>1243.7</v>
      </c>
      <c r="CQ8">
        <v>1999.49999999999</v>
      </c>
      <c r="CR8">
        <v>204.5</v>
      </c>
      <c r="CS8">
        <v>400343.6</v>
      </c>
      <c r="CT8">
        <v>190.9</v>
      </c>
      <c r="CU8">
        <v>8336.8999999999905</v>
      </c>
      <c r="CV8">
        <v>3853.1</v>
      </c>
      <c r="CW8">
        <v>1942.5</v>
      </c>
      <c r="CX8">
        <v>7792.7999999999902</v>
      </c>
      <c r="CY8">
        <v>594.20000000000005</v>
      </c>
      <c r="CZ8">
        <v>3165.3</v>
      </c>
      <c r="DA8">
        <v>704.4</v>
      </c>
      <c r="DB8">
        <v>284.60000000000002</v>
      </c>
      <c r="DC8">
        <v>3622</v>
      </c>
      <c r="DD8">
        <v>1813.49999999999</v>
      </c>
      <c r="DE8">
        <v>1116</v>
      </c>
      <c r="DF8">
        <v>0</v>
      </c>
      <c r="DG8">
        <v>1288.4000000000001</v>
      </c>
      <c r="DH8">
        <v>4626.8</v>
      </c>
      <c r="DI8">
        <v>3919.2999999999902</v>
      </c>
      <c r="DJ8">
        <v>838.6</v>
      </c>
      <c r="DK8">
        <v>0</v>
      </c>
      <c r="DL8">
        <v>21322.199999999899</v>
      </c>
      <c r="DM8">
        <v>14460.6</v>
      </c>
      <c r="DN8">
        <v>0</v>
      </c>
      <c r="DO8">
        <v>1353</v>
      </c>
      <c r="DP8">
        <v>9519.0999999999894</v>
      </c>
      <c r="DQ8">
        <v>0</v>
      </c>
      <c r="DR8">
        <v>4660.5</v>
      </c>
      <c r="DS8">
        <v>97535.899999999805</v>
      </c>
      <c r="DT8">
        <v>10531.0999999999</v>
      </c>
      <c r="DU8">
        <v>1177.7</v>
      </c>
      <c r="DV8">
        <v>257.39999999999998</v>
      </c>
      <c r="DW8">
        <v>2517.4</v>
      </c>
      <c r="DX8">
        <v>4001.1</v>
      </c>
      <c r="DY8">
        <v>2137.3000000000002</v>
      </c>
      <c r="DZ8">
        <v>29840.799999999999</v>
      </c>
      <c r="EA8">
        <v>4713.1000000000004</v>
      </c>
      <c r="EB8">
        <v>2247.6999999999998</v>
      </c>
      <c r="EC8">
        <v>17341.699999999899</v>
      </c>
      <c r="ED8">
        <v>49047.799999999901</v>
      </c>
      <c r="EE8">
        <v>760.9</v>
      </c>
      <c r="EF8">
        <v>3748.6</v>
      </c>
      <c r="EG8">
        <v>3068.3</v>
      </c>
      <c r="EH8">
        <v>3256.1999999999898</v>
      </c>
      <c r="EI8">
        <v>8095.1999999999898</v>
      </c>
      <c r="EJ8">
        <v>16076.1</v>
      </c>
      <c r="EK8">
        <v>8390.7000000000007</v>
      </c>
      <c r="EL8">
        <v>0</v>
      </c>
      <c r="EM8">
        <v>544.599999999999</v>
      </c>
      <c r="EN8">
        <v>5282</v>
      </c>
      <c r="EO8">
        <v>4589.0999999999904</v>
      </c>
      <c r="EP8">
        <v>1095.8999999999901</v>
      </c>
      <c r="EQ8">
        <v>7056.6999999999898</v>
      </c>
      <c r="ER8">
        <v>0</v>
      </c>
      <c r="ES8">
        <v>2752.7</v>
      </c>
      <c r="ET8">
        <v>11007.6</v>
      </c>
      <c r="EU8">
        <v>3695.4</v>
      </c>
      <c r="EV8">
        <v>1100.8999999999901</v>
      </c>
      <c r="EW8">
        <v>7514.1999999999898</v>
      </c>
      <c r="EX8">
        <v>10405.3999999999</v>
      </c>
      <c r="EY8">
        <v>16054.5999999999</v>
      </c>
      <c r="EZ8">
        <v>15164.8</v>
      </c>
      <c r="FA8">
        <v>10796</v>
      </c>
      <c r="FB8">
        <v>1350.3999999999901</v>
      </c>
      <c r="FC8">
        <v>0</v>
      </c>
      <c r="FD8">
        <v>814.3</v>
      </c>
      <c r="FE8">
        <v>250.7</v>
      </c>
      <c r="FF8">
        <v>339.3</v>
      </c>
      <c r="FG8">
        <v>577.5</v>
      </c>
      <c r="FH8">
        <v>608.1</v>
      </c>
      <c r="FI8">
        <v>0</v>
      </c>
      <c r="FJ8">
        <v>215.5</v>
      </c>
      <c r="FK8">
        <v>0</v>
      </c>
      <c r="FL8">
        <v>0</v>
      </c>
      <c r="FM8">
        <v>0</v>
      </c>
      <c r="FN8">
        <v>4840.0999999999904</v>
      </c>
      <c r="FO8">
        <v>1243.5999999999999</v>
      </c>
      <c r="FP8">
        <v>4243.5</v>
      </c>
      <c r="FQ8">
        <v>1186.7</v>
      </c>
      <c r="FR8">
        <v>3361.8</v>
      </c>
      <c r="FS8">
        <v>742.8</v>
      </c>
      <c r="FT8">
        <v>0</v>
      </c>
      <c r="FU8">
        <v>24236.9</v>
      </c>
      <c r="FV8">
        <v>3927.1</v>
      </c>
      <c r="FW8">
        <v>2802.4</v>
      </c>
      <c r="FX8">
        <v>204.599999999999</v>
      </c>
      <c r="FY8">
        <v>1398.69999999999</v>
      </c>
      <c r="FZ8">
        <v>2365.5</v>
      </c>
      <c r="GA8">
        <v>15360.1</v>
      </c>
      <c r="GB8">
        <v>6235.4</v>
      </c>
      <c r="GC8">
        <v>846.599999999999</v>
      </c>
      <c r="GD8">
        <v>0</v>
      </c>
      <c r="GE8">
        <v>15971.3</v>
      </c>
      <c r="GF8">
        <v>59007.199999999903</v>
      </c>
      <c r="GG8">
        <v>3731.5</v>
      </c>
      <c r="GH8">
        <v>0</v>
      </c>
      <c r="GI8">
        <v>492.29999999999899</v>
      </c>
      <c r="GJ8">
        <v>37536.699999999997</v>
      </c>
      <c r="GK8">
        <v>0</v>
      </c>
      <c r="GL8">
        <v>5828.99999999999</v>
      </c>
      <c r="GM8">
        <v>0</v>
      </c>
      <c r="GN8">
        <v>752.9</v>
      </c>
      <c r="GO8">
        <v>344.9</v>
      </c>
      <c r="GP8">
        <v>615.4</v>
      </c>
      <c r="GQ8">
        <v>8494.9999999999909</v>
      </c>
      <c r="GR8">
        <v>2207.1999999999998</v>
      </c>
      <c r="GS8">
        <v>1054.8999999999901</v>
      </c>
      <c r="GT8">
        <v>7309.8</v>
      </c>
      <c r="GU8">
        <v>2792.3</v>
      </c>
      <c r="GV8">
        <v>15173.699999999901</v>
      </c>
      <c r="GW8">
        <v>3221</v>
      </c>
      <c r="GX8">
        <v>14936.5999999999</v>
      </c>
      <c r="GY8">
        <v>825.2</v>
      </c>
      <c r="GZ8">
        <v>502.1</v>
      </c>
      <c r="HA8">
        <v>17703.5999999999</v>
      </c>
      <c r="HB8">
        <v>2111.6999999999998</v>
      </c>
      <c r="HC8">
        <v>0</v>
      </c>
      <c r="HD8">
        <v>2088.9</v>
      </c>
      <c r="HE8">
        <v>2123.5</v>
      </c>
      <c r="HF8">
        <v>1298.19999999999</v>
      </c>
      <c r="HG8" s="3"/>
      <c r="HI8" s="1"/>
      <c r="HR8" s="3"/>
    </row>
    <row r="9" spans="1:226" x14ac:dyDescent="0.25">
      <c r="A9" t="s">
        <v>450</v>
      </c>
      <c r="B9">
        <v>2</v>
      </c>
      <c r="C9">
        <v>19105.8999999999</v>
      </c>
      <c r="D9">
        <v>8136.1999999999898</v>
      </c>
      <c r="E9">
        <v>1072.7</v>
      </c>
      <c r="F9">
        <v>2748.8999999999901</v>
      </c>
      <c r="G9">
        <v>0</v>
      </c>
      <c r="H9">
        <v>328.29999999999899</v>
      </c>
      <c r="I9">
        <v>13087.699999999901</v>
      </c>
      <c r="J9">
        <v>985</v>
      </c>
      <c r="K9">
        <v>6063.7</v>
      </c>
      <c r="L9">
        <v>2939.7999999999902</v>
      </c>
      <c r="M9">
        <v>2644.1</v>
      </c>
      <c r="N9">
        <v>2164.9</v>
      </c>
      <c r="O9">
        <v>3934.99999999999</v>
      </c>
      <c r="P9">
        <v>4577.5</v>
      </c>
      <c r="Q9">
        <v>34317.999999999898</v>
      </c>
      <c r="R9">
        <v>2259.6999999999998</v>
      </c>
      <c r="S9">
        <v>206036.1</v>
      </c>
      <c r="T9">
        <v>2479.1999999999898</v>
      </c>
      <c r="U9">
        <v>11830.1</v>
      </c>
      <c r="V9">
        <v>1859.0999999999899</v>
      </c>
      <c r="W9">
        <v>210.29999999999899</v>
      </c>
      <c r="X9">
        <v>554.5</v>
      </c>
      <c r="Y9">
        <v>542.9</v>
      </c>
      <c r="Z9">
        <v>13167.799999999899</v>
      </c>
      <c r="AA9">
        <v>18883.0999999999</v>
      </c>
      <c r="AB9">
        <v>538</v>
      </c>
      <c r="AC9">
        <v>6341.5999999999904</v>
      </c>
      <c r="AD9">
        <v>0</v>
      </c>
      <c r="AE9">
        <v>346.6</v>
      </c>
      <c r="AF9">
        <v>1551.5</v>
      </c>
      <c r="AG9">
        <v>2404.49999999999</v>
      </c>
      <c r="AH9">
        <v>1177.5</v>
      </c>
      <c r="AI9">
        <v>1066.7</v>
      </c>
      <c r="AJ9">
        <v>1745</v>
      </c>
      <c r="AK9">
        <v>48920.499999999898</v>
      </c>
      <c r="AL9">
        <v>1571.6</v>
      </c>
      <c r="AM9">
        <v>13803.199999999901</v>
      </c>
      <c r="AN9">
        <v>766.6</v>
      </c>
      <c r="AO9">
        <v>2185.4</v>
      </c>
      <c r="AP9">
        <v>1207.49999999999</v>
      </c>
      <c r="AQ9">
        <v>2537</v>
      </c>
      <c r="AR9">
        <v>7773</v>
      </c>
      <c r="AS9">
        <v>752.8</v>
      </c>
      <c r="AT9">
        <v>972.4</v>
      </c>
      <c r="AU9">
        <v>311.2</v>
      </c>
      <c r="AV9">
        <v>12882.5999999999</v>
      </c>
      <c r="AW9">
        <v>555</v>
      </c>
      <c r="AX9">
        <v>5405.99999999999</v>
      </c>
      <c r="AY9">
        <v>0</v>
      </c>
      <c r="AZ9">
        <v>887.3</v>
      </c>
      <c r="BA9">
        <v>44420.999999999898</v>
      </c>
      <c r="BB9">
        <v>3625.49999999999</v>
      </c>
      <c r="BC9">
        <v>38708.299999999901</v>
      </c>
      <c r="BD9">
        <v>2059.4</v>
      </c>
      <c r="BE9">
        <v>26450.8999999999</v>
      </c>
      <c r="BF9">
        <v>4533.3999999999996</v>
      </c>
      <c r="BG9">
        <v>36731.599999999999</v>
      </c>
      <c r="BH9">
        <v>133430.20000000001</v>
      </c>
      <c r="BI9">
        <v>2528.1999999999998</v>
      </c>
      <c r="BJ9">
        <v>342.79999999999899</v>
      </c>
      <c r="BK9">
        <v>45504.699999999903</v>
      </c>
      <c r="BL9">
        <v>10012.5999999999</v>
      </c>
      <c r="BM9">
        <v>25826.3</v>
      </c>
      <c r="BN9">
        <v>3101.1</v>
      </c>
      <c r="BO9">
        <v>347.5</v>
      </c>
      <c r="BP9">
        <v>41946.799999999901</v>
      </c>
      <c r="BQ9">
        <v>1864</v>
      </c>
      <c r="BR9">
        <v>2589.1</v>
      </c>
      <c r="BS9">
        <v>107799.899999999</v>
      </c>
      <c r="BT9">
        <v>747.8</v>
      </c>
      <c r="BU9">
        <v>198.2</v>
      </c>
      <c r="BV9">
        <v>367.6</v>
      </c>
      <c r="BW9">
        <v>180004.299999999</v>
      </c>
      <c r="BX9">
        <v>8349.0999999999894</v>
      </c>
      <c r="BY9">
        <v>1120</v>
      </c>
      <c r="BZ9">
        <v>36657.599999999999</v>
      </c>
      <c r="CA9">
        <v>2246.6999999999998</v>
      </c>
      <c r="CB9">
        <v>0</v>
      </c>
      <c r="CC9">
        <v>12818.4999999999</v>
      </c>
      <c r="CD9">
        <v>7707.49999999999</v>
      </c>
      <c r="CE9">
        <v>15967.8</v>
      </c>
      <c r="CF9">
        <v>20606.3</v>
      </c>
      <c r="CG9" s="92">
        <v>1419726.1999999899</v>
      </c>
      <c r="CH9">
        <v>456.89999999999901</v>
      </c>
      <c r="CI9">
        <v>11744.9</v>
      </c>
      <c r="CJ9">
        <v>726.19999999999902</v>
      </c>
      <c r="CK9">
        <v>10816.8</v>
      </c>
      <c r="CL9">
        <v>1800</v>
      </c>
      <c r="CM9">
        <v>364.4</v>
      </c>
      <c r="CN9">
        <v>3171.99999999999</v>
      </c>
      <c r="CO9">
        <v>941.5</v>
      </c>
      <c r="CP9">
        <v>614.69999999999902</v>
      </c>
      <c r="CQ9">
        <v>1767.8999999999901</v>
      </c>
      <c r="CR9">
        <v>378.9</v>
      </c>
      <c r="CS9">
        <v>519965.80000000203</v>
      </c>
      <c r="CT9">
        <v>997.099999999999</v>
      </c>
      <c r="CU9">
        <v>19576</v>
      </c>
      <c r="CV9">
        <v>5803.3</v>
      </c>
      <c r="CW9">
        <v>6586.3</v>
      </c>
      <c r="CX9">
        <v>17524.400000000001</v>
      </c>
      <c r="CY9">
        <v>449.4</v>
      </c>
      <c r="CZ9">
        <v>696.1</v>
      </c>
      <c r="DA9">
        <v>4638.8</v>
      </c>
      <c r="DB9">
        <v>279</v>
      </c>
      <c r="DC9">
        <v>2474.5</v>
      </c>
      <c r="DD9">
        <v>483.2</v>
      </c>
      <c r="DE9">
        <v>1088</v>
      </c>
      <c r="DF9">
        <v>402.9</v>
      </c>
      <c r="DG9">
        <v>3730</v>
      </c>
      <c r="DH9">
        <v>45960</v>
      </c>
      <c r="DI9">
        <v>4442.6000000000004</v>
      </c>
      <c r="DJ9">
        <v>1139.0999999999999</v>
      </c>
      <c r="DK9">
        <v>3733.7</v>
      </c>
      <c r="DL9">
        <v>103906.3</v>
      </c>
      <c r="DM9">
        <v>72377</v>
      </c>
      <c r="DN9">
        <v>343.8</v>
      </c>
      <c r="DO9">
        <v>2869.8999999999901</v>
      </c>
      <c r="DP9">
        <v>6330.6999999999898</v>
      </c>
      <c r="DQ9">
        <v>186.5</v>
      </c>
      <c r="DR9">
        <v>1119.79999999999</v>
      </c>
      <c r="DS9">
        <v>36140.199999999997</v>
      </c>
      <c r="DT9">
        <v>9335.7000000000007</v>
      </c>
      <c r="DU9">
        <v>656.8</v>
      </c>
      <c r="DV9">
        <v>519.29999999999995</v>
      </c>
      <c r="DW9">
        <v>7140.8</v>
      </c>
      <c r="DX9">
        <v>2072.5</v>
      </c>
      <c r="DY9">
        <v>7452.6999999999898</v>
      </c>
      <c r="DZ9">
        <v>60380.4</v>
      </c>
      <c r="EA9">
        <v>6097.1999999999898</v>
      </c>
      <c r="EB9">
        <v>1546.5999999999899</v>
      </c>
      <c r="EC9">
        <v>12553.8</v>
      </c>
      <c r="ED9">
        <v>40926.299999999901</v>
      </c>
      <c r="EE9">
        <v>686.19999999999902</v>
      </c>
      <c r="EF9">
        <v>2293.1</v>
      </c>
      <c r="EG9">
        <v>9845.6999999999898</v>
      </c>
      <c r="EH9">
        <v>4353.5999999999904</v>
      </c>
      <c r="EI9">
        <v>8923.3999999999905</v>
      </c>
      <c r="EJ9">
        <v>32145.8</v>
      </c>
      <c r="EK9">
        <v>60376.1</v>
      </c>
      <c r="EL9">
        <v>358.79999999999899</v>
      </c>
      <c r="EM9">
        <v>263.60000000000002</v>
      </c>
      <c r="EN9">
        <v>712.4</v>
      </c>
      <c r="EO9">
        <v>8400.5999999999894</v>
      </c>
      <c r="EP9">
        <v>2744.3</v>
      </c>
      <c r="EQ9">
        <v>15582.299999999899</v>
      </c>
      <c r="ER9">
        <v>1104.3999999999901</v>
      </c>
      <c r="ES9">
        <v>1962.2</v>
      </c>
      <c r="ET9">
        <v>18619.999999999902</v>
      </c>
      <c r="EU9">
        <v>2665.0999999999899</v>
      </c>
      <c r="EV9">
        <v>2505.6</v>
      </c>
      <c r="EW9">
        <v>16112.3</v>
      </c>
      <c r="EX9">
        <v>25195.1</v>
      </c>
      <c r="EY9">
        <v>18145.8</v>
      </c>
      <c r="EZ9">
        <v>28979.999999999902</v>
      </c>
      <c r="FA9">
        <v>11883.199999999901</v>
      </c>
      <c r="FB9">
        <v>544.599999999999</v>
      </c>
      <c r="FC9">
        <v>0</v>
      </c>
      <c r="FD9">
        <v>590.099999999999</v>
      </c>
      <c r="FE9">
        <v>1842.79999999999</v>
      </c>
      <c r="FF9">
        <v>5639.3999999999896</v>
      </c>
      <c r="FG9">
        <v>929.1</v>
      </c>
      <c r="FH9">
        <v>0</v>
      </c>
      <c r="FI9">
        <v>357.6</v>
      </c>
      <c r="FJ9">
        <v>1284.8</v>
      </c>
      <c r="FK9">
        <v>383.099999999999</v>
      </c>
      <c r="FL9">
        <v>971.8</v>
      </c>
      <c r="FM9">
        <v>841.69999999999902</v>
      </c>
      <c r="FN9">
        <v>8541.4999999999909</v>
      </c>
      <c r="FO9">
        <v>1692.0999999999899</v>
      </c>
      <c r="FP9">
        <v>9331.2999999999993</v>
      </c>
      <c r="FQ9">
        <v>1888.2</v>
      </c>
      <c r="FR9">
        <v>6685.6</v>
      </c>
      <c r="FS9">
        <v>2297.8000000000002</v>
      </c>
      <c r="FT9">
        <v>0</v>
      </c>
      <c r="FU9">
        <v>44802.8999999999</v>
      </c>
      <c r="FV9">
        <v>4773.3</v>
      </c>
      <c r="FW9">
        <v>2750.8999999999901</v>
      </c>
      <c r="FX9">
        <v>0</v>
      </c>
      <c r="FY9">
        <v>1142.5999999999999</v>
      </c>
      <c r="FZ9">
        <v>3468.8999999999901</v>
      </c>
      <c r="GA9">
        <v>17889.999999999902</v>
      </c>
      <c r="GB9">
        <v>13155.9</v>
      </c>
      <c r="GC9">
        <v>934.5</v>
      </c>
      <c r="GD9">
        <v>351.7</v>
      </c>
      <c r="GE9">
        <v>19788.900000000001</v>
      </c>
      <c r="GF9">
        <v>87296.099999999802</v>
      </c>
      <c r="GG9">
        <v>6176.2</v>
      </c>
      <c r="GH9">
        <v>518.70000000000005</v>
      </c>
      <c r="GI9">
        <v>582.599999999999</v>
      </c>
      <c r="GJ9">
        <v>51359.8999999999</v>
      </c>
      <c r="GK9">
        <v>1066.7</v>
      </c>
      <c r="GL9">
        <v>131149.69999999899</v>
      </c>
      <c r="GM9">
        <v>589.099999999999</v>
      </c>
      <c r="GN9">
        <v>1376.6</v>
      </c>
      <c r="GO9">
        <v>343.599999999999</v>
      </c>
      <c r="GP9">
        <v>1425.4</v>
      </c>
      <c r="GQ9">
        <v>5932.8999999999896</v>
      </c>
      <c r="GR9">
        <v>520.9</v>
      </c>
      <c r="GS9">
        <v>590.70000000000005</v>
      </c>
      <c r="GT9">
        <v>1178.0999999999999</v>
      </c>
      <c r="GU9">
        <v>897.099999999999</v>
      </c>
      <c r="GV9">
        <v>18970.3999999999</v>
      </c>
      <c r="GW9">
        <v>4430.2</v>
      </c>
      <c r="GX9">
        <v>48363.6</v>
      </c>
      <c r="GY9">
        <v>0</v>
      </c>
      <c r="GZ9">
        <v>4219.7</v>
      </c>
      <c r="HA9">
        <v>34476.799999999901</v>
      </c>
      <c r="HB9">
        <v>5524.1</v>
      </c>
      <c r="HC9">
        <v>0</v>
      </c>
      <c r="HD9">
        <v>2796.7999999999902</v>
      </c>
      <c r="HE9">
        <v>3159.9</v>
      </c>
      <c r="HF9">
        <v>2199.1999999999998</v>
      </c>
      <c r="HG9" s="3"/>
      <c r="HI9" s="1"/>
      <c r="HR9" s="3"/>
    </row>
    <row r="10" spans="1:226" x14ac:dyDescent="0.25">
      <c r="A10" t="s">
        <v>451</v>
      </c>
      <c r="B10">
        <v>3</v>
      </c>
      <c r="C10">
        <v>19942.2</v>
      </c>
      <c r="D10">
        <v>9644.4</v>
      </c>
      <c r="E10">
        <v>630.20000000000005</v>
      </c>
      <c r="F10">
        <v>1618.29999999999</v>
      </c>
      <c r="G10">
        <v>771.7</v>
      </c>
      <c r="H10">
        <v>0</v>
      </c>
      <c r="I10">
        <v>10304.199999999901</v>
      </c>
      <c r="J10">
        <v>321.10000000000002</v>
      </c>
      <c r="K10">
        <v>9475.7000000000007</v>
      </c>
      <c r="L10">
        <v>3199.7999999999902</v>
      </c>
      <c r="M10">
        <v>18087.400000000001</v>
      </c>
      <c r="N10">
        <v>111.19999999999899</v>
      </c>
      <c r="O10">
        <v>1738.5</v>
      </c>
      <c r="P10">
        <v>5425.5</v>
      </c>
      <c r="Q10">
        <v>24040.1</v>
      </c>
      <c r="R10">
        <v>0</v>
      </c>
      <c r="S10">
        <v>178225.8</v>
      </c>
      <c r="T10">
        <v>1925.49999999999</v>
      </c>
      <c r="U10">
        <v>14528.3</v>
      </c>
      <c r="V10">
        <v>8323.8999999999905</v>
      </c>
      <c r="W10">
        <v>385.3</v>
      </c>
      <c r="X10">
        <v>333.8</v>
      </c>
      <c r="Y10">
        <v>1189.3999999999901</v>
      </c>
      <c r="Z10">
        <v>4991.1999999999898</v>
      </c>
      <c r="AA10">
        <v>12346.2</v>
      </c>
      <c r="AB10">
        <v>106.6</v>
      </c>
      <c r="AC10">
        <v>7842.49999999999</v>
      </c>
      <c r="AD10">
        <v>0</v>
      </c>
      <c r="AE10">
        <v>1608.9</v>
      </c>
      <c r="AF10">
        <v>1364.3</v>
      </c>
      <c r="AG10">
        <v>1397.8999999999901</v>
      </c>
      <c r="AH10">
        <v>347.4</v>
      </c>
      <c r="AI10">
        <v>764</v>
      </c>
      <c r="AJ10">
        <v>0</v>
      </c>
      <c r="AK10">
        <v>55129.799999999901</v>
      </c>
      <c r="AL10">
        <v>180.5</v>
      </c>
      <c r="AM10">
        <v>9160.6999999999898</v>
      </c>
      <c r="AN10">
        <v>435.9</v>
      </c>
      <c r="AO10">
        <v>1119.0999999999999</v>
      </c>
      <c r="AP10">
        <v>117.8</v>
      </c>
      <c r="AQ10">
        <v>2425.5999999999899</v>
      </c>
      <c r="AR10">
        <v>17797.8999999999</v>
      </c>
      <c r="AS10">
        <v>1210.5999999999999</v>
      </c>
      <c r="AT10">
        <v>0</v>
      </c>
      <c r="AU10">
        <v>838.7</v>
      </c>
      <c r="AV10">
        <v>12784.699999999901</v>
      </c>
      <c r="AW10">
        <v>141</v>
      </c>
      <c r="AX10">
        <v>3430.1999999999898</v>
      </c>
      <c r="AY10">
        <v>0</v>
      </c>
      <c r="AZ10">
        <v>472.79999999999899</v>
      </c>
      <c r="BA10">
        <v>21459.200000000001</v>
      </c>
      <c r="BB10">
        <v>4853.6999999999898</v>
      </c>
      <c r="BC10">
        <v>28266.799999999901</v>
      </c>
      <c r="BD10">
        <v>607.9</v>
      </c>
      <c r="BE10">
        <v>16765.2</v>
      </c>
      <c r="BF10">
        <v>5142.8999999999896</v>
      </c>
      <c r="BG10">
        <v>52460.000000000102</v>
      </c>
      <c r="BH10">
        <v>69762.999999999796</v>
      </c>
      <c r="BI10">
        <v>131.4</v>
      </c>
      <c r="BJ10">
        <v>0</v>
      </c>
      <c r="BK10">
        <v>56085.799999999901</v>
      </c>
      <c r="BL10">
        <v>10857.5999999999</v>
      </c>
      <c r="BM10">
        <v>2175.2999999999902</v>
      </c>
      <c r="BN10">
        <v>3875.5999999999899</v>
      </c>
      <c r="BO10">
        <v>294</v>
      </c>
      <c r="BP10">
        <v>32263.299999999901</v>
      </c>
      <c r="BQ10">
        <v>1939.6</v>
      </c>
      <c r="BR10">
        <v>1931.99999999999</v>
      </c>
      <c r="BS10">
        <v>160867.20000000001</v>
      </c>
      <c r="BT10">
        <v>596.29999999999995</v>
      </c>
      <c r="BU10">
        <v>491.4</v>
      </c>
      <c r="BV10">
        <v>1455.79999999999</v>
      </c>
      <c r="BW10">
        <v>151373.6</v>
      </c>
      <c r="BX10">
        <v>19919.199999999899</v>
      </c>
      <c r="BY10">
        <v>408.7</v>
      </c>
      <c r="BZ10">
        <v>36627.199999999903</v>
      </c>
      <c r="CA10">
        <v>2304.6</v>
      </c>
      <c r="CB10">
        <v>35.299999999999997</v>
      </c>
      <c r="CC10">
        <v>11160.4</v>
      </c>
      <c r="CD10">
        <v>7181.49999999999</v>
      </c>
      <c r="CE10">
        <v>17226.2</v>
      </c>
      <c r="CF10">
        <v>29220.5999999999</v>
      </c>
      <c r="CG10" s="92">
        <v>1172439.7</v>
      </c>
      <c r="CH10">
        <v>1275.2</v>
      </c>
      <c r="CI10">
        <v>12188.0999999999</v>
      </c>
      <c r="CJ10">
        <v>1872.5</v>
      </c>
      <c r="CK10">
        <v>13450.2</v>
      </c>
      <c r="CL10">
        <v>4308.3</v>
      </c>
      <c r="CM10">
        <v>1048.8</v>
      </c>
      <c r="CN10">
        <v>2666.8999999999901</v>
      </c>
      <c r="CO10">
        <v>516.9</v>
      </c>
      <c r="CP10">
        <v>2553.6</v>
      </c>
      <c r="CQ10">
        <v>1830.9</v>
      </c>
      <c r="CR10">
        <v>0</v>
      </c>
      <c r="CS10">
        <v>370281.49999999802</v>
      </c>
      <c r="CT10">
        <v>502.2</v>
      </c>
      <c r="CU10">
        <v>19491.2</v>
      </c>
      <c r="CV10">
        <v>6898.7999999999902</v>
      </c>
      <c r="CW10">
        <v>11076.9999999999</v>
      </c>
      <c r="CX10">
        <v>5778.8</v>
      </c>
      <c r="CY10">
        <v>556.6</v>
      </c>
      <c r="CZ10">
        <v>1562</v>
      </c>
      <c r="DA10">
        <v>2029.3999999999901</v>
      </c>
      <c r="DB10">
        <v>0</v>
      </c>
      <c r="DC10">
        <v>1763.6</v>
      </c>
      <c r="DD10">
        <v>0</v>
      </c>
      <c r="DE10">
        <v>0</v>
      </c>
      <c r="DF10">
        <v>252.39999999999901</v>
      </c>
      <c r="DG10">
        <v>3885</v>
      </c>
      <c r="DH10">
        <v>43628.2</v>
      </c>
      <c r="DI10">
        <v>5791</v>
      </c>
      <c r="DJ10">
        <v>820.9</v>
      </c>
      <c r="DK10">
        <v>2181.9</v>
      </c>
      <c r="DL10">
        <v>119991.099999999</v>
      </c>
      <c r="DM10">
        <v>66794.899999999907</v>
      </c>
      <c r="DN10">
        <v>0</v>
      </c>
      <c r="DO10">
        <v>876.3</v>
      </c>
      <c r="DP10">
        <v>10268.5999999999</v>
      </c>
      <c r="DQ10">
        <v>43.5</v>
      </c>
      <c r="DR10">
        <v>1889.3</v>
      </c>
      <c r="DS10">
        <v>71774.599999999904</v>
      </c>
      <c r="DT10">
        <v>8600.2999999999902</v>
      </c>
      <c r="DU10">
        <v>2082.5999999999899</v>
      </c>
      <c r="DV10">
        <v>667.8</v>
      </c>
      <c r="DW10">
        <v>1855.19999999999</v>
      </c>
      <c r="DX10">
        <v>1836.9</v>
      </c>
      <c r="DY10">
        <v>5352.9</v>
      </c>
      <c r="DZ10">
        <v>41633.599999999999</v>
      </c>
      <c r="EA10">
        <v>6100.49999999999</v>
      </c>
      <c r="EB10">
        <v>242.2</v>
      </c>
      <c r="EC10">
        <v>12987.1</v>
      </c>
      <c r="ED10">
        <v>62025.9</v>
      </c>
      <c r="EE10">
        <v>756.2</v>
      </c>
      <c r="EF10">
        <v>1049.2</v>
      </c>
      <c r="EG10">
        <v>6713.7</v>
      </c>
      <c r="EH10">
        <v>9433.6</v>
      </c>
      <c r="EI10">
        <v>8247.5999999999894</v>
      </c>
      <c r="EJ10">
        <v>38354</v>
      </c>
      <c r="EK10">
        <v>41847.8999999999</v>
      </c>
      <c r="EL10">
        <v>210</v>
      </c>
      <c r="EM10">
        <v>0</v>
      </c>
      <c r="EN10">
        <v>716.6</v>
      </c>
      <c r="EO10">
        <v>14344.9</v>
      </c>
      <c r="EP10">
        <v>871</v>
      </c>
      <c r="EQ10">
        <v>12951.3</v>
      </c>
      <c r="ER10">
        <v>513.9</v>
      </c>
      <c r="ES10">
        <v>3330.7</v>
      </c>
      <c r="ET10">
        <v>13856.299999999899</v>
      </c>
      <c r="EU10">
        <v>460.7</v>
      </c>
      <c r="EV10">
        <v>2981</v>
      </c>
      <c r="EW10">
        <v>20702.3</v>
      </c>
      <c r="EX10">
        <v>36951.199999999903</v>
      </c>
      <c r="EY10">
        <v>30600.5</v>
      </c>
      <c r="EZ10">
        <v>20392.099999999999</v>
      </c>
      <c r="FA10">
        <v>13674.6</v>
      </c>
      <c r="FB10">
        <v>621.9</v>
      </c>
      <c r="FC10">
        <v>0</v>
      </c>
      <c r="FD10">
        <v>1031.8</v>
      </c>
      <c r="FE10">
        <v>118.9</v>
      </c>
      <c r="FF10">
        <v>4160.2</v>
      </c>
      <c r="FG10">
        <v>0</v>
      </c>
      <c r="FH10">
        <v>416.099999999999</v>
      </c>
      <c r="FI10">
        <v>0</v>
      </c>
      <c r="FJ10">
        <v>329</v>
      </c>
      <c r="FK10">
        <v>0</v>
      </c>
      <c r="FL10">
        <v>0</v>
      </c>
      <c r="FM10">
        <v>101.5</v>
      </c>
      <c r="FN10">
        <v>3861.6999999999898</v>
      </c>
      <c r="FO10">
        <v>1818.8</v>
      </c>
      <c r="FP10">
        <v>9268.6999999999898</v>
      </c>
      <c r="FQ10">
        <v>1986</v>
      </c>
      <c r="FR10">
        <v>16572.8999999999</v>
      </c>
      <c r="FS10">
        <v>219.8</v>
      </c>
      <c r="FT10">
        <v>781.99999999999898</v>
      </c>
      <c r="FU10">
        <v>46205.2</v>
      </c>
      <c r="FV10">
        <v>1223.4000000000001</v>
      </c>
      <c r="FW10">
        <v>5726.3999999999896</v>
      </c>
      <c r="FX10">
        <v>235.9</v>
      </c>
      <c r="FY10">
        <v>748</v>
      </c>
      <c r="FZ10">
        <v>3155</v>
      </c>
      <c r="GA10">
        <v>4628.8999999999896</v>
      </c>
      <c r="GB10">
        <v>5593.2</v>
      </c>
      <c r="GC10">
        <v>0</v>
      </c>
      <c r="GD10">
        <v>1053.8999999999901</v>
      </c>
      <c r="GE10">
        <v>20963.499999999902</v>
      </c>
      <c r="GF10">
        <v>50041.599999999999</v>
      </c>
      <c r="GG10">
        <v>6950.5</v>
      </c>
      <c r="GH10">
        <v>340.2</v>
      </c>
      <c r="GI10">
        <v>1088.5999999999999</v>
      </c>
      <c r="GJ10">
        <v>32362.999999999902</v>
      </c>
      <c r="GK10">
        <v>956.69999999999902</v>
      </c>
      <c r="GL10">
        <v>141161.79999999999</v>
      </c>
      <c r="GM10">
        <v>0</v>
      </c>
      <c r="GN10">
        <v>332.7</v>
      </c>
      <c r="GO10">
        <v>482.2</v>
      </c>
      <c r="GP10">
        <v>281.39999999999998</v>
      </c>
      <c r="GQ10">
        <v>3732.3</v>
      </c>
      <c r="GR10">
        <v>624.4</v>
      </c>
      <c r="GS10">
        <v>462.3</v>
      </c>
      <c r="GT10">
        <v>4812.8999999999996</v>
      </c>
      <c r="GU10">
        <v>1098.3</v>
      </c>
      <c r="GV10">
        <v>23420.699999999899</v>
      </c>
      <c r="GW10">
        <v>3392</v>
      </c>
      <c r="GX10">
        <v>29816.400000000001</v>
      </c>
      <c r="GY10">
        <v>366.8</v>
      </c>
      <c r="GZ10">
        <v>12344.4</v>
      </c>
      <c r="HA10">
        <v>40170.800000000003</v>
      </c>
      <c r="HB10">
        <v>8405.1</v>
      </c>
      <c r="HC10">
        <v>0</v>
      </c>
      <c r="HD10">
        <v>4516.1000000000004</v>
      </c>
      <c r="HE10">
        <v>1316.1</v>
      </c>
      <c r="HF10">
        <v>932.39999999999895</v>
      </c>
      <c r="HI10" s="1"/>
    </row>
    <row r="11" spans="1:226" x14ac:dyDescent="0.25">
      <c r="A11" t="s">
        <v>452</v>
      </c>
      <c r="B11">
        <v>4</v>
      </c>
      <c r="C11">
        <v>19323.999999999902</v>
      </c>
      <c r="D11">
        <v>29197.699999999899</v>
      </c>
      <c r="E11">
        <v>1032.5999999999999</v>
      </c>
      <c r="F11">
        <v>2302.6</v>
      </c>
      <c r="G11">
        <v>2111.1</v>
      </c>
      <c r="H11">
        <v>449.3</v>
      </c>
      <c r="I11">
        <v>14994.199999999901</v>
      </c>
      <c r="J11">
        <v>1037.8999999999901</v>
      </c>
      <c r="K11">
        <v>12860.299999999899</v>
      </c>
      <c r="L11">
        <v>5263.1</v>
      </c>
      <c r="M11">
        <v>8099.9</v>
      </c>
      <c r="N11">
        <v>611.9</v>
      </c>
      <c r="O11">
        <v>1544</v>
      </c>
      <c r="P11">
        <v>5669.99999999999</v>
      </c>
      <c r="Q11">
        <v>14399.4999999999</v>
      </c>
      <c r="R11">
        <v>0</v>
      </c>
      <c r="S11">
        <v>124867.19999999899</v>
      </c>
      <c r="T11">
        <v>2958.7999999999902</v>
      </c>
      <c r="U11">
        <v>5580.6999999999898</v>
      </c>
      <c r="V11">
        <v>4967.49999999999</v>
      </c>
      <c r="W11">
        <v>0</v>
      </c>
      <c r="X11">
        <v>101.19999999999899</v>
      </c>
      <c r="Y11">
        <v>1863.3999999999901</v>
      </c>
      <c r="Z11">
        <v>5906.1</v>
      </c>
      <c r="AA11">
        <v>14219.299999999899</v>
      </c>
      <c r="AB11">
        <v>0</v>
      </c>
      <c r="AC11">
        <v>3345.5</v>
      </c>
      <c r="AD11">
        <v>0</v>
      </c>
      <c r="AE11">
        <v>885.8</v>
      </c>
      <c r="AF11">
        <v>913.3</v>
      </c>
      <c r="AG11">
        <v>1572.8999999999901</v>
      </c>
      <c r="AH11">
        <v>0</v>
      </c>
      <c r="AI11">
        <v>868.39999999999895</v>
      </c>
      <c r="AJ11">
        <v>4202.8</v>
      </c>
      <c r="AK11">
        <v>64008.2</v>
      </c>
      <c r="AL11">
        <v>2236.1999999999998</v>
      </c>
      <c r="AM11">
        <v>12268.4</v>
      </c>
      <c r="AN11">
        <v>1121.8</v>
      </c>
      <c r="AO11">
        <v>6095.4</v>
      </c>
      <c r="AP11">
        <v>1217.3</v>
      </c>
      <c r="AQ11">
        <v>1936.29999999999</v>
      </c>
      <c r="AR11">
        <v>9595.4999999999909</v>
      </c>
      <c r="AS11">
        <v>1756.6</v>
      </c>
      <c r="AT11">
        <v>1766.8999999999901</v>
      </c>
      <c r="AU11">
        <v>0</v>
      </c>
      <c r="AV11">
        <v>20536.400000000001</v>
      </c>
      <c r="AW11">
        <v>1510.5</v>
      </c>
      <c r="AX11">
        <v>4784.7</v>
      </c>
      <c r="AY11">
        <v>0</v>
      </c>
      <c r="AZ11">
        <v>512</v>
      </c>
      <c r="BA11">
        <v>26486.6</v>
      </c>
      <c r="BB11">
        <v>5338.1999999999898</v>
      </c>
      <c r="BC11">
        <v>16748.099999999999</v>
      </c>
      <c r="BD11">
        <v>9899.5</v>
      </c>
      <c r="BE11">
        <v>16282.6</v>
      </c>
      <c r="BF11">
        <v>5643.2</v>
      </c>
      <c r="BG11">
        <v>88602.899999999805</v>
      </c>
      <c r="BH11">
        <v>46188.6</v>
      </c>
      <c r="BI11">
        <v>251.1</v>
      </c>
      <c r="BJ11">
        <v>0</v>
      </c>
      <c r="BK11">
        <v>56151.6</v>
      </c>
      <c r="BL11">
        <v>3314.8</v>
      </c>
      <c r="BM11">
        <v>2325.6</v>
      </c>
      <c r="BN11">
        <v>1966</v>
      </c>
      <c r="BO11">
        <v>443.49999999999898</v>
      </c>
      <c r="BP11">
        <v>16254.8999999999</v>
      </c>
      <c r="BQ11">
        <v>849.9</v>
      </c>
      <c r="BR11">
        <v>1080.9000000000001</v>
      </c>
      <c r="BS11">
        <v>98827.500000000102</v>
      </c>
      <c r="BT11">
        <v>1285.5</v>
      </c>
      <c r="BU11">
        <v>0</v>
      </c>
      <c r="BV11">
        <v>1726.8</v>
      </c>
      <c r="BW11">
        <v>126494.5</v>
      </c>
      <c r="BX11">
        <v>32820.199999999903</v>
      </c>
      <c r="BY11">
        <v>1075.5999999999999</v>
      </c>
      <c r="BZ11">
        <v>34186.199999999903</v>
      </c>
      <c r="CA11">
        <v>573.79999999999995</v>
      </c>
      <c r="CB11">
        <v>297.60000000000002</v>
      </c>
      <c r="CC11">
        <v>18533.3</v>
      </c>
      <c r="CD11">
        <v>7393.1</v>
      </c>
      <c r="CE11">
        <v>8687.7999999999993</v>
      </c>
      <c r="CF11">
        <v>15609.2</v>
      </c>
      <c r="CG11" s="92">
        <v>1094355.49999999</v>
      </c>
      <c r="CH11">
        <v>645.099999999999</v>
      </c>
      <c r="CI11">
        <v>10390.8999999999</v>
      </c>
      <c r="CJ11">
        <v>2398.1999999999998</v>
      </c>
      <c r="CK11">
        <v>20207.0999999999</v>
      </c>
      <c r="CL11">
        <v>1913.5</v>
      </c>
      <c r="CM11">
        <v>486.4</v>
      </c>
      <c r="CN11">
        <v>1717.1</v>
      </c>
      <c r="CO11">
        <v>662.5</v>
      </c>
      <c r="CP11">
        <v>3390</v>
      </c>
      <c r="CQ11">
        <v>2716.5</v>
      </c>
      <c r="CR11">
        <v>665.599999999999</v>
      </c>
      <c r="CS11">
        <v>424968.599999998</v>
      </c>
      <c r="CT11">
        <v>668.599999999999</v>
      </c>
      <c r="CU11">
        <v>18173.499999999902</v>
      </c>
      <c r="CV11">
        <v>21743.1</v>
      </c>
      <c r="CW11">
        <v>6562.3999999999896</v>
      </c>
      <c r="CX11">
        <v>10549.3999999999</v>
      </c>
      <c r="CY11">
        <v>1722.2</v>
      </c>
      <c r="CZ11">
        <v>5140.8999999999996</v>
      </c>
      <c r="DA11">
        <v>5076.8999999999996</v>
      </c>
      <c r="DB11">
        <v>0</v>
      </c>
      <c r="DC11">
        <v>4484.6000000000004</v>
      </c>
      <c r="DD11">
        <v>1685.79999999999</v>
      </c>
      <c r="DE11">
        <v>2318.1999999999998</v>
      </c>
      <c r="DF11">
        <v>9364</v>
      </c>
      <c r="DG11">
        <v>1036.9000000000001</v>
      </c>
      <c r="DH11">
        <v>50645.199999999903</v>
      </c>
      <c r="DI11">
        <v>4829.2</v>
      </c>
      <c r="DJ11">
        <v>1334.1</v>
      </c>
      <c r="DK11">
        <v>4898.99999999999</v>
      </c>
      <c r="DL11">
        <v>51714.5</v>
      </c>
      <c r="DM11">
        <v>68690.600000000006</v>
      </c>
      <c r="DN11">
        <v>0</v>
      </c>
      <c r="DO11">
        <v>1272.7</v>
      </c>
      <c r="DP11">
        <v>6855.1</v>
      </c>
      <c r="DQ11">
        <v>0</v>
      </c>
      <c r="DR11">
        <v>2355.5</v>
      </c>
      <c r="DS11">
        <v>71322.599999999904</v>
      </c>
      <c r="DT11">
        <v>4915.2</v>
      </c>
      <c r="DU11">
        <v>9557.1</v>
      </c>
      <c r="DV11">
        <v>107.7</v>
      </c>
      <c r="DW11">
        <v>755.5</v>
      </c>
      <c r="DX11">
        <v>4803.5</v>
      </c>
      <c r="DY11">
        <v>1965.4</v>
      </c>
      <c r="DZ11">
        <v>31251.8999999999</v>
      </c>
      <c r="EA11">
        <v>6192.7999999999902</v>
      </c>
      <c r="EB11">
        <v>3525.5</v>
      </c>
      <c r="EC11">
        <v>10059.3999999999</v>
      </c>
      <c r="ED11">
        <v>54197.7</v>
      </c>
      <c r="EE11">
        <v>494.5</v>
      </c>
      <c r="EF11">
        <v>3850.6</v>
      </c>
      <c r="EG11">
        <v>5979.8999999999896</v>
      </c>
      <c r="EH11">
        <v>1658.3999999999901</v>
      </c>
      <c r="EI11">
        <v>4896.5999999999904</v>
      </c>
      <c r="EJ11">
        <v>43225.9</v>
      </c>
      <c r="EK11">
        <v>33187.9</v>
      </c>
      <c r="EL11">
        <v>0</v>
      </c>
      <c r="EM11">
        <v>1852.99999999999</v>
      </c>
      <c r="EN11">
        <v>206.3</v>
      </c>
      <c r="EO11">
        <v>6616.0999999999904</v>
      </c>
      <c r="EP11">
        <v>716.8</v>
      </c>
      <c r="EQ11">
        <v>10822.699999999901</v>
      </c>
      <c r="ER11">
        <v>746.29999999999905</v>
      </c>
      <c r="ES11">
        <v>3159.8</v>
      </c>
      <c r="ET11">
        <v>21964</v>
      </c>
      <c r="EU11">
        <v>3077.7</v>
      </c>
      <c r="EV11">
        <v>2754.5</v>
      </c>
      <c r="EW11">
        <v>13379.2</v>
      </c>
      <c r="EX11">
        <v>11265.299999999899</v>
      </c>
      <c r="EY11">
        <v>24814.699999999899</v>
      </c>
      <c r="EZ11">
        <v>22270.400000000001</v>
      </c>
      <c r="FA11">
        <v>20746.0999999999</v>
      </c>
      <c r="FB11">
        <v>332.1</v>
      </c>
      <c r="FC11">
        <v>516.39999999999895</v>
      </c>
      <c r="FD11">
        <v>621</v>
      </c>
      <c r="FE11">
        <v>666.8</v>
      </c>
      <c r="FF11">
        <v>748.8</v>
      </c>
      <c r="FG11">
        <v>590.599999999999</v>
      </c>
      <c r="FH11">
        <v>388.79999999999899</v>
      </c>
      <c r="FI11">
        <v>0</v>
      </c>
      <c r="FJ11">
        <v>310.60000000000002</v>
      </c>
      <c r="FK11">
        <v>196.3</v>
      </c>
      <c r="FL11">
        <v>495.099999999999</v>
      </c>
      <c r="FM11">
        <v>429.5</v>
      </c>
      <c r="FN11">
        <v>15755.5</v>
      </c>
      <c r="FO11">
        <v>5666.6999999999898</v>
      </c>
      <c r="FP11">
        <v>4755.99999999999</v>
      </c>
      <c r="FQ11">
        <v>2174.8000000000002</v>
      </c>
      <c r="FR11">
        <v>10447.4</v>
      </c>
      <c r="FS11">
        <v>219.79999999999899</v>
      </c>
      <c r="FT11">
        <v>0</v>
      </c>
      <c r="FU11">
        <v>40655.299999999901</v>
      </c>
      <c r="FV11">
        <v>14399.699999999901</v>
      </c>
      <c r="FW11">
        <v>5429.7999999999902</v>
      </c>
      <c r="FX11">
        <v>3601.2</v>
      </c>
      <c r="FY11">
        <v>1889.29999999999</v>
      </c>
      <c r="FZ11">
        <v>1594.2</v>
      </c>
      <c r="GA11">
        <v>12029.4</v>
      </c>
      <c r="GB11">
        <v>3952.1999999999898</v>
      </c>
      <c r="GC11">
        <v>0</v>
      </c>
      <c r="GD11">
        <v>0</v>
      </c>
      <c r="GE11">
        <v>9651.5999999999894</v>
      </c>
      <c r="GF11">
        <v>60870.6000000001</v>
      </c>
      <c r="GG11">
        <v>6154.5</v>
      </c>
      <c r="GH11">
        <v>0</v>
      </c>
      <c r="GI11">
        <v>13108.4999999999</v>
      </c>
      <c r="GJ11">
        <v>16892.099999999999</v>
      </c>
      <c r="GK11">
        <v>1086.5</v>
      </c>
      <c r="GL11">
        <v>125886.5</v>
      </c>
      <c r="GM11">
        <v>0</v>
      </c>
      <c r="GN11">
        <v>148.1</v>
      </c>
      <c r="GO11">
        <v>1341.5999999999899</v>
      </c>
      <c r="GP11">
        <v>1530.1</v>
      </c>
      <c r="GQ11">
        <v>1402.6</v>
      </c>
      <c r="GR11">
        <v>1955.6</v>
      </c>
      <c r="GS11">
        <v>802.6</v>
      </c>
      <c r="GT11">
        <v>1573.9</v>
      </c>
      <c r="GU11">
        <v>494.6</v>
      </c>
      <c r="GV11">
        <v>25822.699999999899</v>
      </c>
      <c r="GW11">
        <v>336.8</v>
      </c>
      <c r="GX11">
        <v>25213.3999999999</v>
      </c>
      <c r="GY11">
        <v>0</v>
      </c>
      <c r="GZ11">
        <v>13974.699999999901</v>
      </c>
      <c r="HA11">
        <v>28442.3</v>
      </c>
      <c r="HB11">
        <v>6187.49999999999</v>
      </c>
      <c r="HC11">
        <v>0</v>
      </c>
      <c r="HD11">
        <v>4035.49999999999</v>
      </c>
      <c r="HE11">
        <v>1470.3</v>
      </c>
      <c r="HF11">
        <v>798.19999999999902</v>
      </c>
      <c r="HG11" s="3"/>
      <c r="HI11" s="1"/>
      <c r="HR11" s="3"/>
    </row>
    <row r="12" spans="1:226" x14ac:dyDescent="0.25">
      <c r="A12" t="s">
        <v>453</v>
      </c>
      <c r="B12">
        <v>5</v>
      </c>
      <c r="C12">
        <v>8636.2999999999902</v>
      </c>
      <c r="D12">
        <v>4257.5</v>
      </c>
      <c r="E12">
        <v>0</v>
      </c>
      <c r="F12">
        <v>497.69999999999902</v>
      </c>
      <c r="G12">
        <v>4478.0999999999904</v>
      </c>
      <c r="H12">
        <v>93.7</v>
      </c>
      <c r="I12">
        <v>4705.5</v>
      </c>
      <c r="J12">
        <v>0</v>
      </c>
      <c r="K12">
        <v>6200.3999999999896</v>
      </c>
      <c r="L12">
        <v>0</v>
      </c>
      <c r="M12">
        <v>4744.3999999999996</v>
      </c>
      <c r="N12">
        <v>0</v>
      </c>
      <c r="O12">
        <v>112.8</v>
      </c>
      <c r="P12">
        <v>8062.5999999999904</v>
      </c>
      <c r="Q12">
        <v>7937.8999999999896</v>
      </c>
      <c r="R12">
        <v>0</v>
      </c>
      <c r="S12">
        <v>40437.199999999903</v>
      </c>
      <c r="T12">
        <v>4293.3999999999996</v>
      </c>
      <c r="U12">
        <v>1833.2</v>
      </c>
      <c r="V12">
        <v>126</v>
      </c>
      <c r="W12">
        <v>0</v>
      </c>
      <c r="X12">
        <v>0</v>
      </c>
      <c r="Y12">
        <v>0</v>
      </c>
      <c r="Z12">
        <v>472.39999999999901</v>
      </c>
      <c r="AA12">
        <v>1108.5</v>
      </c>
      <c r="AB12">
        <v>0</v>
      </c>
      <c r="AC12">
        <v>2116.6999999999998</v>
      </c>
      <c r="AD12">
        <v>302.2</v>
      </c>
      <c r="AE12">
        <v>46</v>
      </c>
      <c r="AF12">
        <v>2881.6</v>
      </c>
      <c r="AG12">
        <v>886.39999999999895</v>
      </c>
      <c r="AH12">
        <v>0</v>
      </c>
      <c r="AI12">
        <v>11009.8</v>
      </c>
      <c r="AJ12">
        <v>92</v>
      </c>
      <c r="AK12">
        <v>51790.8999999999</v>
      </c>
      <c r="AL12">
        <v>118.6</v>
      </c>
      <c r="AM12">
        <v>1897</v>
      </c>
      <c r="AN12">
        <v>9651.7999999999993</v>
      </c>
      <c r="AO12">
        <v>893.8</v>
      </c>
      <c r="AP12">
        <v>0</v>
      </c>
      <c r="AQ12">
        <v>0</v>
      </c>
      <c r="AR12">
        <v>4083.2999999999902</v>
      </c>
      <c r="AS12">
        <v>0</v>
      </c>
      <c r="AT12">
        <v>1105.7</v>
      </c>
      <c r="AU12">
        <v>0</v>
      </c>
      <c r="AV12">
        <v>39410.800000000003</v>
      </c>
      <c r="AW12">
        <v>1141.79999999999</v>
      </c>
      <c r="AX12">
        <v>7653.6</v>
      </c>
      <c r="AY12">
        <v>0</v>
      </c>
      <c r="AZ12">
        <v>157</v>
      </c>
      <c r="BA12">
        <v>2100.7999999999902</v>
      </c>
      <c r="BB12">
        <v>2043.19999999999</v>
      </c>
      <c r="BC12">
        <v>1120.0999999999999</v>
      </c>
      <c r="BD12">
        <v>1682.3</v>
      </c>
      <c r="BE12">
        <v>1257.4000000000001</v>
      </c>
      <c r="BF12">
        <v>10140.4999999999</v>
      </c>
      <c r="BG12">
        <v>31035.200000000001</v>
      </c>
      <c r="BH12">
        <v>4491.6999999999898</v>
      </c>
      <c r="BI12">
        <v>0</v>
      </c>
      <c r="BJ12">
        <v>0</v>
      </c>
      <c r="BK12">
        <v>36982.5</v>
      </c>
      <c r="BL12">
        <v>0</v>
      </c>
      <c r="BM12">
        <v>1143.5999999999999</v>
      </c>
      <c r="BN12">
        <v>205.3</v>
      </c>
      <c r="BO12">
        <v>0</v>
      </c>
      <c r="BP12">
        <v>4482</v>
      </c>
      <c r="BQ12">
        <v>0</v>
      </c>
      <c r="BR12">
        <v>9765.2999999999993</v>
      </c>
      <c r="BS12">
        <v>56139.1</v>
      </c>
      <c r="BT12">
        <v>0</v>
      </c>
      <c r="BU12">
        <v>0</v>
      </c>
      <c r="BV12">
        <v>0</v>
      </c>
      <c r="BW12">
        <v>35869.099999999897</v>
      </c>
      <c r="BX12">
        <v>14718.8</v>
      </c>
      <c r="BY12">
        <v>0</v>
      </c>
      <c r="BZ12">
        <v>2917.49999999999</v>
      </c>
      <c r="CA12">
        <v>1602.1</v>
      </c>
      <c r="CB12">
        <v>472.1</v>
      </c>
      <c r="CC12">
        <v>2769.7</v>
      </c>
      <c r="CD12">
        <v>10876.9</v>
      </c>
      <c r="CE12">
        <v>530.5</v>
      </c>
      <c r="CF12">
        <v>4362</v>
      </c>
      <c r="CG12" s="92">
        <v>361846.19999999797</v>
      </c>
      <c r="CH12">
        <v>0</v>
      </c>
      <c r="CI12">
        <v>1422.9</v>
      </c>
      <c r="CJ12">
        <v>1752.5</v>
      </c>
      <c r="CK12">
        <v>13192.0999999999</v>
      </c>
      <c r="CL12">
        <v>430.4</v>
      </c>
      <c r="CM12">
        <v>0</v>
      </c>
      <c r="CN12">
        <v>0</v>
      </c>
      <c r="CO12">
        <v>125.1</v>
      </c>
      <c r="CP12">
        <v>463.5</v>
      </c>
      <c r="CQ12">
        <v>0</v>
      </c>
      <c r="CR12">
        <v>0</v>
      </c>
      <c r="CS12">
        <v>133329.59999999899</v>
      </c>
      <c r="CT12">
        <v>0</v>
      </c>
      <c r="CU12">
        <v>6133.3999999999896</v>
      </c>
      <c r="CV12">
        <v>7415</v>
      </c>
      <c r="CW12">
        <v>0</v>
      </c>
      <c r="CX12">
        <v>0</v>
      </c>
      <c r="CY12">
        <v>4083.3999999999901</v>
      </c>
      <c r="CZ12">
        <v>2001.8999999999901</v>
      </c>
      <c r="DA12">
        <v>0</v>
      </c>
      <c r="DB12">
        <v>357</v>
      </c>
      <c r="DC12">
        <v>921.099999999999</v>
      </c>
      <c r="DD12">
        <v>460.9</v>
      </c>
      <c r="DE12">
        <v>0</v>
      </c>
      <c r="DF12">
        <v>7572.9</v>
      </c>
      <c r="DG12">
        <v>2323.6</v>
      </c>
      <c r="DH12">
        <v>7084.6999999999898</v>
      </c>
      <c r="DI12">
        <v>234.3</v>
      </c>
      <c r="DJ12">
        <v>70.400000000000006</v>
      </c>
      <c r="DK12">
        <v>0</v>
      </c>
      <c r="DL12">
        <v>22620.7</v>
      </c>
      <c r="DM12">
        <v>29593.3999999999</v>
      </c>
      <c r="DN12">
        <v>0</v>
      </c>
      <c r="DO12">
        <v>957.2</v>
      </c>
      <c r="DP12">
        <v>970.1</v>
      </c>
      <c r="DQ12">
        <v>0</v>
      </c>
      <c r="DR12">
        <v>0</v>
      </c>
      <c r="DS12">
        <v>22951.3999999999</v>
      </c>
      <c r="DT12">
        <v>1222.0999999999999</v>
      </c>
      <c r="DU12">
        <v>0</v>
      </c>
      <c r="DV12">
        <v>0</v>
      </c>
      <c r="DW12">
        <v>889.5</v>
      </c>
      <c r="DX12">
        <v>393</v>
      </c>
      <c r="DY12">
        <v>235.3</v>
      </c>
      <c r="DZ12">
        <v>17641.8</v>
      </c>
      <c r="EA12">
        <v>3458.7</v>
      </c>
      <c r="EB12">
        <v>0</v>
      </c>
      <c r="EC12">
        <v>1499</v>
      </c>
      <c r="ED12">
        <v>6902.2999999999902</v>
      </c>
      <c r="EE12">
        <v>0</v>
      </c>
      <c r="EF12">
        <v>5077.8999999999896</v>
      </c>
      <c r="EG12">
        <v>0</v>
      </c>
      <c r="EH12">
        <v>935.19999999999902</v>
      </c>
      <c r="EI12">
        <v>1619.4</v>
      </c>
      <c r="EJ12">
        <v>7780.7999999999902</v>
      </c>
      <c r="EK12">
        <v>824.7</v>
      </c>
      <c r="EL12">
        <v>0</v>
      </c>
      <c r="EM12">
        <v>213.7</v>
      </c>
      <c r="EN12">
        <v>639</v>
      </c>
      <c r="EO12">
        <v>267.3</v>
      </c>
      <c r="EP12">
        <v>0</v>
      </c>
      <c r="EQ12">
        <v>2039.4</v>
      </c>
      <c r="ER12">
        <v>0</v>
      </c>
      <c r="ES12">
        <v>851.4</v>
      </c>
      <c r="ET12">
        <v>4825.2</v>
      </c>
      <c r="EU12">
        <v>242.6</v>
      </c>
      <c r="EV12">
        <v>143.6</v>
      </c>
      <c r="EW12">
        <v>2234.5999999999899</v>
      </c>
      <c r="EX12">
        <v>16284.6</v>
      </c>
      <c r="EY12">
        <v>5977.4</v>
      </c>
      <c r="EZ12">
        <v>21573.499999999902</v>
      </c>
      <c r="FA12">
        <v>6977.7999999999902</v>
      </c>
      <c r="FB12">
        <v>0</v>
      </c>
      <c r="FC12">
        <v>0</v>
      </c>
      <c r="FD12">
        <v>0</v>
      </c>
      <c r="FE12">
        <v>1331.3</v>
      </c>
      <c r="FF12">
        <v>310.10000000000002</v>
      </c>
      <c r="FG12">
        <v>323.69999999999902</v>
      </c>
      <c r="FH12">
        <v>0</v>
      </c>
      <c r="FI12">
        <v>0</v>
      </c>
      <c r="FJ12">
        <v>0</v>
      </c>
      <c r="FK12">
        <v>0</v>
      </c>
      <c r="FL12">
        <v>0</v>
      </c>
      <c r="FM12">
        <v>0</v>
      </c>
      <c r="FN12">
        <v>4653.3999999999896</v>
      </c>
      <c r="FO12">
        <v>4665.3999999999996</v>
      </c>
      <c r="FP12">
        <v>481.2</v>
      </c>
      <c r="FQ12">
        <v>0</v>
      </c>
      <c r="FR12">
        <v>4362.7999999999902</v>
      </c>
      <c r="FS12">
        <v>0</v>
      </c>
      <c r="FT12">
        <v>0</v>
      </c>
      <c r="FU12">
        <v>7635.9</v>
      </c>
      <c r="FV12">
        <v>9732.7999999999993</v>
      </c>
      <c r="FW12">
        <v>2720.6</v>
      </c>
      <c r="FX12">
        <v>1886.2</v>
      </c>
      <c r="FY12">
        <v>2054.4</v>
      </c>
      <c r="FZ12">
        <v>262.39999999999998</v>
      </c>
      <c r="GA12">
        <v>1150.0999999999999</v>
      </c>
      <c r="GB12">
        <v>697.6</v>
      </c>
      <c r="GC12">
        <v>735.599999999999</v>
      </c>
      <c r="GD12">
        <v>0</v>
      </c>
      <c r="GE12">
        <v>494.3</v>
      </c>
      <c r="GF12">
        <v>2671.2999999999902</v>
      </c>
      <c r="GG12">
        <v>13215.199999999901</v>
      </c>
      <c r="GH12">
        <v>0</v>
      </c>
      <c r="GI12">
        <v>6301.49999999999</v>
      </c>
      <c r="GJ12">
        <v>1292.3</v>
      </c>
      <c r="GK12">
        <v>0</v>
      </c>
      <c r="GL12">
        <v>7218.49999999999</v>
      </c>
      <c r="GM12">
        <v>0</v>
      </c>
      <c r="GN12">
        <v>0</v>
      </c>
      <c r="GO12">
        <v>509.599999999999</v>
      </c>
      <c r="GP12">
        <v>358.3</v>
      </c>
      <c r="GQ12">
        <v>2237.6</v>
      </c>
      <c r="GR12">
        <v>2109.7999999999902</v>
      </c>
      <c r="GS12">
        <v>705.3</v>
      </c>
      <c r="GT12">
        <v>1230.79999999999</v>
      </c>
      <c r="GU12">
        <v>191.7</v>
      </c>
      <c r="GV12">
        <v>22079.8</v>
      </c>
      <c r="GW12">
        <v>0</v>
      </c>
      <c r="GX12">
        <v>4584.7</v>
      </c>
      <c r="GY12">
        <v>0</v>
      </c>
      <c r="GZ12">
        <v>3833.0999999999899</v>
      </c>
      <c r="HA12">
        <v>498.6</v>
      </c>
      <c r="HB12">
        <v>0</v>
      </c>
      <c r="HC12">
        <v>0</v>
      </c>
      <c r="HD12">
        <v>372.5</v>
      </c>
      <c r="HE12">
        <v>650.9</v>
      </c>
      <c r="HF12">
        <v>252.8</v>
      </c>
      <c r="HG12" s="3"/>
      <c r="HI12" s="1"/>
      <c r="HR12" s="3"/>
    </row>
    <row r="13" spans="1:226" x14ac:dyDescent="0.25">
      <c r="A13" t="s">
        <v>454</v>
      </c>
      <c r="B13">
        <v>6</v>
      </c>
      <c r="C13">
        <v>1532.3999999999901</v>
      </c>
      <c r="D13">
        <v>3652.3999999999901</v>
      </c>
      <c r="E13">
        <v>859.5</v>
      </c>
      <c r="F13">
        <v>0</v>
      </c>
      <c r="G13">
        <v>2370.5</v>
      </c>
      <c r="H13">
        <v>0</v>
      </c>
      <c r="I13">
        <v>3794.8</v>
      </c>
      <c r="J13">
        <v>0</v>
      </c>
      <c r="K13">
        <v>2071</v>
      </c>
      <c r="L13">
        <v>15174.8</v>
      </c>
      <c r="M13">
        <v>1357.49999999999</v>
      </c>
      <c r="N13">
        <v>479.1</v>
      </c>
      <c r="O13">
        <v>136</v>
      </c>
      <c r="P13">
        <v>3981.99999999999</v>
      </c>
      <c r="Q13">
        <v>0</v>
      </c>
      <c r="R13">
        <v>0</v>
      </c>
      <c r="S13">
        <v>10394</v>
      </c>
      <c r="T13">
        <v>1194.2</v>
      </c>
      <c r="U13">
        <v>10931.1</v>
      </c>
      <c r="V13">
        <v>0</v>
      </c>
      <c r="W13">
        <v>946</v>
      </c>
      <c r="X13">
        <v>277.2</v>
      </c>
      <c r="Y13">
        <v>590.4</v>
      </c>
      <c r="Z13">
        <v>56.7</v>
      </c>
      <c r="AA13">
        <v>763.6</v>
      </c>
      <c r="AB13">
        <v>0</v>
      </c>
      <c r="AC13">
        <v>6247.7</v>
      </c>
      <c r="AD13">
        <v>0</v>
      </c>
      <c r="AE13">
        <v>0</v>
      </c>
      <c r="AF13">
        <v>0</v>
      </c>
      <c r="AG13">
        <v>1436.3</v>
      </c>
      <c r="AH13">
        <v>0</v>
      </c>
      <c r="AI13">
        <v>14723.7</v>
      </c>
      <c r="AJ13">
        <v>257</v>
      </c>
      <c r="AK13">
        <v>26114.8999999999</v>
      </c>
      <c r="AL13">
        <v>838.5</v>
      </c>
      <c r="AM13">
        <v>854.8</v>
      </c>
      <c r="AN13">
        <v>0</v>
      </c>
      <c r="AO13">
        <v>0</v>
      </c>
      <c r="AP13">
        <v>1865.1</v>
      </c>
      <c r="AQ13">
        <v>225.7</v>
      </c>
      <c r="AR13">
        <v>7828.2</v>
      </c>
      <c r="AS13">
        <v>0</v>
      </c>
      <c r="AT13">
        <v>0</v>
      </c>
      <c r="AU13">
        <v>0</v>
      </c>
      <c r="AV13">
        <v>1670.19999999999</v>
      </c>
      <c r="AW13">
        <v>118.8</v>
      </c>
      <c r="AX13">
        <v>7890.2999999999902</v>
      </c>
      <c r="AY13">
        <v>0</v>
      </c>
      <c r="AZ13">
        <v>604.9</v>
      </c>
      <c r="BA13">
        <v>674.89999999999895</v>
      </c>
      <c r="BB13">
        <v>6059.3</v>
      </c>
      <c r="BC13">
        <v>412.7</v>
      </c>
      <c r="BD13">
        <v>1162.99999999999</v>
      </c>
      <c r="BE13">
        <v>173.5</v>
      </c>
      <c r="BF13">
        <v>2478.6</v>
      </c>
      <c r="BG13">
        <v>29897.8</v>
      </c>
      <c r="BH13">
        <v>9222.2999999999793</v>
      </c>
      <c r="BI13">
        <v>0</v>
      </c>
      <c r="BJ13">
        <v>0</v>
      </c>
      <c r="BK13">
        <v>1385.3</v>
      </c>
      <c r="BL13">
        <v>0</v>
      </c>
      <c r="BM13">
        <v>2416</v>
      </c>
      <c r="BN13">
        <v>1041.5999999999899</v>
      </c>
      <c r="BO13">
        <v>0</v>
      </c>
      <c r="BP13">
        <v>5009.1000000000004</v>
      </c>
      <c r="BQ13">
        <v>104.6</v>
      </c>
      <c r="BR13">
        <v>6924.5</v>
      </c>
      <c r="BS13">
        <v>50459.8</v>
      </c>
      <c r="BT13">
        <v>0</v>
      </c>
      <c r="BU13">
        <v>0</v>
      </c>
      <c r="BV13">
        <v>0</v>
      </c>
      <c r="BW13">
        <v>41445.799999999901</v>
      </c>
      <c r="BX13">
        <v>12249.0999999999</v>
      </c>
      <c r="BY13">
        <v>0</v>
      </c>
      <c r="BZ13">
        <v>3431.0999999999899</v>
      </c>
      <c r="CA13">
        <v>716</v>
      </c>
      <c r="CB13">
        <v>0</v>
      </c>
      <c r="CC13">
        <v>666.6</v>
      </c>
      <c r="CD13">
        <v>11413.4999999999</v>
      </c>
      <c r="CE13">
        <v>1468.49999999999</v>
      </c>
      <c r="CF13">
        <v>4036.1</v>
      </c>
      <c r="CG13" s="92">
        <v>334046.5</v>
      </c>
      <c r="CH13">
        <v>0</v>
      </c>
      <c r="CI13">
        <v>2836</v>
      </c>
      <c r="CJ13">
        <v>221</v>
      </c>
      <c r="CK13">
        <v>10840.5</v>
      </c>
      <c r="CL13">
        <v>0</v>
      </c>
      <c r="CM13">
        <v>487.4</v>
      </c>
      <c r="CN13">
        <v>954.3</v>
      </c>
      <c r="CO13">
        <v>312.39999999999998</v>
      </c>
      <c r="CP13">
        <v>0</v>
      </c>
      <c r="CQ13">
        <v>457.6</v>
      </c>
      <c r="CR13">
        <v>0</v>
      </c>
      <c r="CS13">
        <v>64110.8999999999</v>
      </c>
      <c r="CT13">
        <v>1788.5</v>
      </c>
      <c r="CU13">
        <v>5734.7</v>
      </c>
      <c r="CV13">
        <v>7464.99999999999</v>
      </c>
      <c r="CW13">
        <v>237.6</v>
      </c>
      <c r="CX13">
        <v>110.3</v>
      </c>
      <c r="CY13">
        <v>3037.4</v>
      </c>
      <c r="CZ13">
        <v>0</v>
      </c>
      <c r="DA13">
        <v>0</v>
      </c>
      <c r="DB13">
        <v>0</v>
      </c>
      <c r="DC13">
        <v>0</v>
      </c>
      <c r="DD13">
        <v>0</v>
      </c>
      <c r="DE13">
        <v>263.29999999999899</v>
      </c>
      <c r="DF13">
        <v>5305.7</v>
      </c>
      <c r="DG13">
        <v>5140.7</v>
      </c>
      <c r="DH13">
        <v>5421.5</v>
      </c>
      <c r="DI13">
        <v>418.599999999999</v>
      </c>
      <c r="DJ13">
        <v>258.39999999999998</v>
      </c>
      <c r="DK13">
        <v>1938.9</v>
      </c>
      <c r="DL13">
        <v>17046.8999999999</v>
      </c>
      <c r="DM13">
        <v>17924.599999999999</v>
      </c>
      <c r="DN13">
        <v>0</v>
      </c>
      <c r="DO13">
        <v>912.2</v>
      </c>
      <c r="DP13">
        <v>296.8</v>
      </c>
      <c r="DQ13">
        <v>0</v>
      </c>
      <c r="DR13">
        <v>0</v>
      </c>
      <c r="DS13">
        <v>6424.4</v>
      </c>
      <c r="DT13">
        <v>0</v>
      </c>
      <c r="DU13">
        <v>1648.49999999999</v>
      </c>
      <c r="DV13">
        <v>0</v>
      </c>
      <c r="DW13">
        <v>157.80000000000001</v>
      </c>
      <c r="DX13">
        <v>1955.6</v>
      </c>
      <c r="DY13">
        <v>3688.5999999999899</v>
      </c>
      <c r="DZ13">
        <v>6008.2999999999902</v>
      </c>
      <c r="EA13">
        <v>4029.2999999999902</v>
      </c>
      <c r="EB13">
        <v>2316.3000000000002</v>
      </c>
      <c r="EC13">
        <v>2328</v>
      </c>
      <c r="ED13">
        <v>5395.99999999999</v>
      </c>
      <c r="EE13">
        <v>0</v>
      </c>
      <c r="EF13">
        <v>7629.5</v>
      </c>
      <c r="EG13">
        <v>931.3</v>
      </c>
      <c r="EH13">
        <v>1286.0999999999999</v>
      </c>
      <c r="EI13">
        <v>2517.99999999999</v>
      </c>
      <c r="EJ13">
        <v>10249.200000000001</v>
      </c>
      <c r="EK13">
        <v>4153.8999999999896</v>
      </c>
      <c r="EL13">
        <v>0</v>
      </c>
      <c r="EM13">
        <v>0</v>
      </c>
      <c r="EN13">
        <v>398.79999999999899</v>
      </c>
      <c r="EO13">
        <v>5382.7</v>
      </c>
      <c r="EP13">
        <v>311.39999999999998</v>
      </c>
      <c r="EQ13">
        <v>4443.7</v>
      </c>
      <c r="ER13">
        <v>0</v>
      </c>
      <c r="ES13">
        <v>0</v>
      </c>
      <c r="ET13">
        <v>1546.19999999999</v>
      </c>
      <c r="EU13">
        <v>602</v>
      </c>
      <c r="EV13">
        <v>0</v>
      </c>
      <c r="EW13">
        <v>835.4</v>
      </c>
      <c r="EX13">
        <v>396.5</v>
      </c>
      <c r="EY13">
        <v>3357.6999999999898</v>
      </c>
      <c r="EZ13">
        <v>7359.5</v>
      </c>
      <c r="FA13">
        <v>7939.8999999999896</v>
      </c>
      <c r="FB13">
        <v>0</v>
      </c>
      <c r="FC13">
        <v>0</v>
      </c>
      <c r="FD13">
        <v>0</v>
      </c>
      <c r="FE13">
        <v>0</v>
      </c>
      <c r="FF13">
        <v>0</v>
      </c>
      <c r="FG13">
        <v>1343</v>
      </c>
      <c r="FH13">
        <v>0</v>
      </c>
      <c r="FI13">
        <v>0</v>
      </c>
      <c r="FJ13">
        <v>0</v>
      </c>
      <c r="FK13">
        <v>307.7</v>
      </c>
      <c r="FL13">
        <v>0</v>
      </c>
      <c r="FM13">
        <v>0</v>
      </c>
      <c r="FN13">
        <v>342.29999999999899</v>
      </c>
      <c r="FO13">
        <v>1578.1</v>
      </c>
      <c r="FP13">
        <v>1998.7</v>
      </c>
      <c r="FQ13">
        <v>4195</v>
      </c>
      <c r="FR13">
        <v>3083.1</v>
      </c>
      <c r="FS13">
        <v>0</v>
      </c>
      <c r="FT13">
        <v>0</v>
      </c>
      <c r="FU13">
        <v>3866.7999999999902</v>
      </c>
      <c r="FV13">
        <v>34264.699999999903</v>
      </c>
      <c r="FW13">
        <v>2170.9</v>
      </c>
      <c r="FX13">
        <v>323.7</v>
      </c>
      <c r="FY13">
        <v>0</v>
      </c>
      <c r="FZ13">
        <v>812.4</v>
      </c>
      <c r="GA13">
        <v>1291.29999999999</v>
      </c>
      <c r="GB13">
        <v>3032.7999999999902</v>
      </c>
      <c r="GC13">
        <v>0</v>
      </c>
      <c r="GD13">
        <v>0</v>
      </c>
      <c r="GE13">
        <v>865.4</v>
      </c>
      <c r="GF13">
        <v>1414.1</v>
      </c>
      <c r="GG13">
        <v>6115.3999999999896</v>
      </c>
      <c r="GH13">
        <v>0</v>
      </c>
      <c r="GI13">
        <v>1771.4</v>
      </c>
      <c r="GJ13">
        <v>218.5</v>
      </c>
      <c r="GK13">
        <v>0</v>
      </c>
      <c r="GL13">
        <v>26309.5</v>
      </c>
      <c r="GM13">
        <v>0</v>
      </c>
      <c r="GN13">
        <v>0</v>
      </c>
      <c r="GO13">
        <v>109</v>
      </c>
      <c r="GP13">
        <v>0</v>
      </c>
      <c r="GQ13">
        <v>3193.2999999999902</v>
      </c>
      <c r="GR13">
        <v>546.79999999999995</v>
      </c>
      <c r="GS13">
        <v>770.9</v>
      </c>
      <c r="GT13">
        <v>5768.4</v>
      </c>
      <c r="GU13">
        <v>2277.6</v>
      </c>
      <c r="GV13">
        <v>3288.3999999999901</v>
      </c>
      <c r="GW13">
        <v>0</v>
      </c>
      <c r="GX13">
        <v>998.9</v>
      </c>
      <c r="GY13">
        <v>0</v>
      </c>
      <c r="GZ13">
        <v>1727.19999999999</v>
      </c>
      <c r="HA13">
        <v>6750.2</v>
      </c>
      <c r="HB13">
        <v>0</v>
      </c>
      <c r="HC13">
        <v>0</v>
      </c>
      <c r="HD13">
        <v>259</v>
      </c>
      <c r="HE13">
        <v>744.9</v>
      </c>
      <c r="HF13">
        <v>0</v>
      </c>
      <c r="HG13" s="3"/>
      <c r="HI13" s="1"/>
      <c r="HR13" s="3"/>
    </row>
    <row r="14" spans="1:226" x14ac:dyDescent="0.25">
      <c r="A14" t="s">
        <v>280</v>
      </c>
      <c r="B14">
        <v>1</v>
      </c>
      <c r="C14">
        <v>3275.9</v>
      </c>
      <c r="D14">
        <v>0</v>
      </c>
      <c r="E14">
        <v>0</v>
      </c>
      <c r="F14">
        <v>0</v>
      </c>
      <c r="G14">
        <v>139.9</v>
      </c>
      <c r="H14">
        <v>0</v>
      </c>
      <c r="I14">
        <v>544.79999999999995</v>
      </c>
      <c r="J14">
        <v>0</v>
      </c>
      <c r="K14">
        <v>229</v>
      </c>
      <c r="L14">
        <v>0</v>
      </c>
      <c r="M14">
        <v>312.10000000000002</v>
      </c>
      <c r="N14">
        <v>0</v>
      </c>
      <c r="O14">
        <v>298.5</v>
      </c>
      <c r="P14">
        <v>385.9</v>
      </c>
      <c r="Q14">
        <v>1845.6</v>
      </c>
      <c r="R14">
        <v>0</v>
      </c>
      <c r="S14">
        <v>1362.4</v>
      </c>
      <c r="T14">
        <v>819.599999999999</v>
      </c>
      <c r="U14">
        <v>85.5</v>
      </c>
      <c r="V14">
        <v>0</v>
      </c>
      <c r="W14">
        <v>302.2</v>
      </c>
      <c r="X14">
        <v>0</v>
      </c>
      <c r="Y14">
        <v>0</v>
      </c>
      <c r="Z14">
        <v>196.8</v>
      </c>
      <c r="AA14">
        <v>952.6</v>
      </c>
      <c r="AB14">
        <v>0</v>
      </c>
      <c r="AC14">
        <v>620.1</v>
      </c>
      <c r="AD14">
        <v>189</v>
      </c>
      <c r="AE14">
        <v>2079.9</v>
      </c>
      <c r="AF14">
        <v>83.7</v>
      </c>
      <c r="AG14">
        <v>207.6</v>
      </c>
      <c r="AH14">
        <v>106.7</v>
      </c>
      <c r="AI14">
        <v>0</v>
      </c>
      <c r="AJ14">
        <v>0</v>
      </c>
      <c r="AK14">
        <v>1063.9000000000001</v>
      </c>
      <c r="AL14">
        <v>171.2</v>
      </c>
      <c r="AM14">
        <v>1018</v>
      </c>
      <c r="AN14">
        <v>164.1</v>
      </c>
      <c r="AO14">
        <v>338.599999999999</v>
      </c>
      <c r="AP14">
        <v>0</v>
      </c>
      <c r="AQ14">
        <v>122.4</v>
      </c>
      <c r="AR14">
        <v>1273.2</v>
      </c>
      <c r="AS14">
        <v>0</v>
      </c>
      <c r="AT14">
        <v>0</v>
      </c>
      <c r="AU14">
        <v>538.6</v>
      </c>
      <c r="AV14">
        <v>432.9</v>
      </c>
      <c r="AW14">
        <v>0</v>
      </c>
      <c r="AX14">
        <v>0</v>
      </c>
      <c r="AY14">
        <v>0</v>
      </c>
      <c r="AZ14">
        <v>41.2</v>
      </c>
      <c r="BA14">
        <v>233.7</v>
      </c>
      <c r="BB14">
        <v>162</v>
      </c>
      <c r="BC14">
        <v>178.29999999999899</v>
      </c>
      <c r="BD14">
        <v>0</v>
      </c>
      <c r="BE14">
        <v>445.7</v>
      </c>
      <c r="BF14">
        <v>4262</v>
      </c>
      <c r="BG14">
        <v>1204.69999999999</v>
      </c>
      <c r="BH14">
        <v>0</v>
      </c>
      <c r="BI14">
        <v>111.3</v>
      </c>
      <c r="BJ14">
        <v>20.7</v>
      </c>
      <c r="BK14">
        <v>1781.5</v>
      </c>
      <c r="BL14">
        <v>85.2</v>
      </c>
      <c r="BM14">
        <v>0</v>
      </c>
      <c r="BN14">
        <v>77.7</v>
      </c>
      <c r="BO14">
        <v>0</v>
      </c>
      <c r="BP14">
        <v>483.9</v>
      </c>
      <c r="BQ14">
        <v>121</v>
      </c>
      <c r="BR14">
        <v>0</v>
      </c>
      <c r="BS14">
        <v>994.7</v>
      </c>
      <c r="BT14">
        <v>0</v>
      </c>
      <c r="BU14">
        <v>0</v>
      </c>
      <c r="BV14">
        <v>471.5</v>
      </c>
      <c r="BW14">
        <v>968.1</v>
      </c>
      <c r="BX14">
        <v>0</v>
      </c>
      <c r="BY14">
        <v>877.1</v>
      </c>
      <c r="BZ14">
        <v>301.599999999999</v>
      </c>
      <c r="CA14">
        <v>484.3</v>
      </c>
      <c r="CB14">
        <v>68.400000000000006</v>
      </c>
      <c r="CC14">
        <v>899.599999999999</v>
      </c>
      <c r="CD14">
        <v>5235.7</v>
      </c>
      <c r="CE14">
        <v>94.1</v>
      </c>
      <c r="CF14">
        <v>547</v>
      </c>
      <c r="CG14" s="92">
        <v>23971.5</v>
      </c>
      <c r="CH14">
        <v>246.5</v>
      </c>
      <c r="CI14">
        <v>129.4</v>
      </c>
      <c r="CJ14">
        <v>0</v>
      </c>
      <c r="CK14">
        <v>1809.4</v>
      </c>
      <c r="CL14">
        <v>137.6</v>
      </c>
      <c r="CM14">
        <v>150.4</v>
      </c>
      <c r="CN14">
        <v>86</v>
      </c>
      <c r="CO14">
        <v>102.1</v>
      </c>
      <c r="CP14">
        <v>0</v>
      </c>
      <c r="CQ14">
        <v>261.2</v>
      </c>
      <c r="CR14">
        <v>0</v>
      </c>
      <c r="CS14">
        <v>6114.2</v>
      </c>
      <c r="CT14">
        <v>0</v>
      </c>
      <c r="CU14">
        <v>0</v>
      </c>
      <c r="CV14">
        <v>1805.9</v>
      </c>
      <c r="CW14">
        <v>964.4</v>
      </c>
      <c r="CX14">
        <v>110</v>
      </c>
      <c r="CY14">
        <v>0</v>
      </c>
      <c r="CZ14">
        <v>968.9</v>
      </c>
      <c r="DA14">
        <v>60.4</v>
      </c>
      <c r="DB14">
        <v>403.8</v>
      </c>
      <c r="DC14">
        <v>121.2</v>
      </c>
      <c r="DD14">
        <v>59</v>
      </c>
      <c r="DE14">
        <v>0</v>
      </c>
      <c r="DF14">
        <v>75.599999999999994</v>
      </c>
      <c r="DG14">
        <v>120.5</v>
      </c>
      <c r="DH14">
        <v>839.3</v>
      </c>
      <c r="DI14">
        <v>154</v>
      </c>
      <c r="DJ14">
        <v>661.69999999999902</v>
      </c>
      <c r="DK14">
        <v>91</v>
      </c>
      <c r="DL14">
        <v>3586.6</v>
      </c>
      <c r="DM14">
        <v>1970.19999999999</v>
      </c>
      <c r="DN14">
        <v>0</v>
      </c>
      <c r="DO14">
        <v>0</v>
      </c>
      <c r="DP14">
        <v>561.79999999999995</v>
      </c>
      <c r="DQ14">
        <v>0</v>
      </c>
      <c r="DR14">
        <v>250.6</v>
      </c>
      <c r="DS14">
        <v>192.4</v>
      </c>
      <c r="DT14">
        <v>0</v>
      </c>
      <c r="DU14">
        <v>352.9</v>
      </c>
      <c r="DV14">
        <v>239.5</v>
      </c>
      <c r="DW14">
        <v>98.1</v>
      </c>
      <c r="DX14">
        <v>0</v>
      </c>
      <c r="DY14">
        <v>895.4</v>
      </c>
      <c r="DZ14">
        <v>26.8</v>
      </c>
      <c r="EA14">
        <v>0</v>
      </c>
      <c r="EB14">
        <v>1076.4000000000001</v>
      </c>
      <c r="EC14">
        <v>287.8</v>
      </c>
      <c r="ED14">
        <v>1189.3</v>
      </c>
      <c r="EE14">
        <v>88.5</v>
      </c>
      <c r="EF14">
        <v>0</v>
      </c>
      <c r="EG14">
        <v>101.3</v>
      </c>
      <c r="EH14">
        <v>0</v>
      </c>
      <c r="EI14">
        <v>186</v>
      </c>
      <c r="EJ14">
        <v>1593.2</v>
      </c>
      <c r="EK14">
        <v>470.5</v>
      </c>
      <c r="EL14">
        <v>0</v>
      </c>
      <c r="EM14">
        <v>0</v>
      </c>
      <c r="EN14">
        <v>139.1</v>
      </c>
      <c r="EO14">
        <v>365</v>
      </c>
      <c r="EP14">
        <v>73.400000000000006</v>
      </c>
      <c r="EQ14">
        <v>714.7</v>
      </c>
      <c r="ER14">
        <v>0</v>
      </c>
      <c r="ES14">
        <v>0</v>
      </c>
      <c r="ET14">
        <v>0</v>
      </c>
      <c r="EU14">
        <v>0</v>
      </c>
      <c r="EV14">
        <v>32</v>
      </c>
      <c r="EW14">
        <v>2763.3</v>
      </c>
      <c r="EX14">
        <v>344.9</v>
      </c>
      <c r="EY14">
        <v>1669</v>
      </c>
      <c r="EZ14">
        <v>412</v>
      </c>
      <c r="FA14">
        <v>400.4</v>
      </c>
      <c r="FB14">
        <v>200.8</v>
      </c>
      <c r="FC14">
        <v>0</v>
      </c>
      <c r="FD14">
        <v>93.7</v>
      </c>
      <c r="FE14">
        <v>149.30000000000001</v>
      </c>
      <c r="FF14">
        <v>0</v>
      </c>
      <c r="FG14">
        <v>112.7</v>
      </c>
      <c r="FH14">
        <v>295</v>
      </c>
      <c r="FI14">
        <v>0</v>
      </c>
      <c r="FJ14">
        <v>135.69999999999999</v>
      </c>
      <c r="FK14">
        <v>0</v>
      </c>
      <c r="FL14">
        <v>0</v>
      </c>
      <c r="FM14">
        <v>0</v>
      </c>
      <c r="FN14">
        <v>214</v>
      </c>
      <c r="FO14">
        <v>363.2</v>
      </c>
      <c r="FP14">
        <v>3359.5</v>
      </c>
      <c r="FQ14">
        <v>1544.1</v>
      </c>
      <c r="FR14">
        <v>407.4</v>
      </c>
      <c r="FS14">
        <v>0</v>
      </c>
      <c r="FT14">
        <v>32</v>
      </c>
      <c r="FU14">
        <v>1080.5999999999999</v>
      </c>
      <c r="FV14">
        <v>0</v>
      </c>
      <c r="FW14">
        <v>122.2</v>
      </c>
      <c r="FX14">
        <v>83.8</v>
      </c>
      <c r="FY14">
        <v>0</v>
      </c>
      <c r="FZ14">
        <v>1721.2</v>
      </c>
      <c r="GA14">
        <v>0</v>
      </c>
      <c r="GB14">
        <v>60</v>
      </c>
      <c r="GC14">
        <v>112</v>
      </c>
      <c r="GD14">
        <v>0</v>
      </c>
      <c r="GE14">
        <v>533.79999999999995</v>
      </c>
      <c r="GF14">
        <v>112.1</v>
      </c>
      <c r="GG14">
        <v>788.9</v>
      </c>
      <c r="GH14">
        <v>0</v>
      </c>
      <c r="GI14">
        <v>0</v>
      </c>
      <c r="GJ14">
        <v>384.8</v>
      </c>
      <c r="GK14">
        <v>697.599999999999</v>
      </c>
      <c r="GL14">
        <v>418.6</v>
      </c>
      <c r="GM14">
        <v>151.69999999999999</v>
      </c>
      <c r="GN14">
        <v>86</v>
      </c>
      <c r="GO14">
        <v>181.2</v>
      </c>
      <c r="GP14">
        <v>0</v>
      </c>
      <c r="GQ14">
        <v>419.9</v>
      </c>
      <c r="GR14">
        <v>77.900000000000006</v>
      </c>
      <c r="GS14">
        <v>901.1</v>
      </c>
      <c r="GT14">
        <v>260</v>
      </c>
      <c r="GU14">
        <v>93</v>
      </c>
      <c r="GV14">
        <v>219.1</v>
      </c>
      <c r="GW14">
        <v>39.6</v>
      </c>
      <c r="GX14">
        <v>105.6</v>
      </c>
      <c r="GY14">
        <v>0</v>
      </c>
      <c r="GZ14">
        <v>134.30000000000001</v>
      </c>
      <c r="HA14">
        <v>1343.5</v>
      </c>
      <c r="HB14">
        <v>80</v>
      </c>
      <c r="HC14">
        <v>91</v>
      </c>
      <c r="HD14">
        <v>0</v>
      </c>
      <c r="HE14">
        <v>0</v>
      </c>
      <c r="HF14">
        <v>0</v>
      </c>
      <c r="HG14" s="3"/>
      <c r="HI14" s="1"/>
      <c r="HR14" s="3"/>
    </row>
    <row r="15" spans="1:226" x14ac:dyDescent="0.25">
      <c r="A15" t="s">
        <v>281</v>
      </c>
      <c r="B15">
        <v>2</v>
      </c>
      <c r="C15">
        <v>1092.8</v>
      </c>
      <c r="D15">
        <v>950</v>
      </c>
      <c r="E15">
        <v>0</v>
      </c>
      <c r="F15">
        <v>0</v>
      </c>
      <c r="G15">
        <v>0</v>
      </c>
      <c r="H15">
        <v>0</v>
      </c>
      <c r="I15">
        <v>938</v>
      </c>
      <c r="J15">
        <v>0</v>
      </c>
      <c r="K15">
        <v>2257.5</v>
      </c>
      <c r="L15">
        <v>0</v>
      </c>
      <c r="M15">
        <v>0</v>
      </c>
      <c r="N15">
        <v>0</v>
      </c>
      <c r="O15">
        <v>0</v>
      </c>
      <c r="P15">
        <v>0</v>
      </c>
      <c r="Q15">
        <v>162.9</v>
      </c>
      <c r="R15">
        <v>0</v>
      </c>
      <c r="S15">
        <v>380.6</v>
      </c>
      <c r="T15">
        <v>97</v>
      </c>
      <c r="U15">
        <v>131.6</v>
      </c>
      <c r="V15">
        <v>0</v>
      </c>
      <c r="W15">
        <v>0</v>
      </c>
      <c r="X15">
        <v>0</v>
      </c>
      <c r="Y15">
        <v>0</v>
      </c>
      <c r="Z15">
        <v>151.30000000000001</v>
      </c>
      <c r="AA15">
        <v>1905.2</v>
      </c>
      <c r="AB15">
        <v>0</v>
      </c>
      <c r="AC15">
        <v>85.7</v>
      </c>
      <c r="AD15">
        <v>0</v>
      </c>
      <c r="AE15">
        <v>58.3</v>
      </c>
      <c r="AF15">
        <v>0</v>
      </c>
      <c r="AG15">
        <v>87.9</v>
      </c>
      <c r="AH15">
        <v>0</v>
      </c>
      <c r="AI15">
        <v>0</v>
      </c>
      <c r="AJ15">
        <v>0</v>
      </c>
      <c r="AK15">
        <v>86.8</v>
      </c>
      <c r="AL15">
        <v>0</v>
      </c>
      <c r="AM15">
        <v>63.6</v>
      </c>
      <c r="AN15">
        <v>0</v>
      </c>
      <c r="AO15">
        <v>0</v>
      </c>
      <c r="AP15">
        <v>0</v>
      </c>
      <c r="AQ15">
        <v>253.8</v>
      </c>
      <c r="AR15">
        <v>60.9</v>
      </c>
      <c r="AS15">
        <v>0</v>
      </c>
      <c r="AT15">
        <v>0</v>
      </c>
      <c r="AU15">
        <v>0</v>
      </c>
      <c r="AV15">
        <v>353.9</v>
      </c>
      <c r="AW15">
        <v>188.2</v>
      </c>
      <c r="AX15">
        <v>979.2</v>
      </c>
      <c r="AY15">
        <v>0</v>
      </c>
      <c r="AZ15">
        <v>0</v>
      </c>
      <c r="BA15">
        <v>102.4</v>
      </c>
      <c r="BB15">
        <v>0</v>
      </c>
      <c r="BC15">
        <v>2822.8</v>
      </c>
      <c r="BD15">
        <v>0</v>
      </c>
      <c r="BE15">
        <v>560.29999999999995</v>
      </c>
      <c r="BF15">
        <v>0</v>
      </c>
      <c r="BG15">
        <v>470.5</v>
      </c>
      <c r="BH15">
        <v>722.6</v>
      </c>
      <c r="BI15">
        <v>0</v>
      </c>
      <c r="BJ15">
        <v>0</v>
      </c>
      <c r="BK15">
        <v>3313.5</v>
      </c>
      <c r="BL15">
        <v>1702</v>
      </c>
      <c r="BM15">
        <v>0</v>
      </c>
      <c r="BN15">
        <v>74.400000000000006</v>
      </c>
      <c r="BO15">
        <v>0</v>
      </c>
      <c r="BP15">
        <v>0</v>
      </c>
      <c r="BQ15">
        <v>0</v>
      </c>
      <c r="BR15">
        <v>0</v>
      </c>
      <c r="BS15">
        <v>1226</v>
      </c>
      <c r="BT15">
        <v>0</v>
      </c>
      <c r="BU15">
        <v>0</v>
      </c>
      <c r="BV15">
        <v>0</v>
      </c>
      <c r="BW15">
        <v>1142.5</v>
      </c>
      <c r="BX15">
        <v>940.9</v>
      </c>
      <c r="BY15">
        <v>0</v>
      </c>
      <c r="BZ15">
        <v>520.1</v>
      </c>
      <c r="CA15">
        <v>0</v>
      </c>
      <c r="CB15">
        <v>0</v>
      </c>
      <c r="CC15">
        <v>447.6</v>
      </c>
      <c r="CD15">
        <v>902.3</v>
      </c>
      <c r="CE15">
        <v>0</v>
      </c>
      <c r="CF15">
        <v>373.5</v>
      </c>
      <c r="CG15" s="92">
        <v>66959.100000000093</v>
      </c>
      <c r="CH15">
        <v>0</v>
      </c>
      <c r="CI15">
        <v>0</v>
      </c>
      <c r="CJ15">
        <v>0</v>
      </c>
      <c r="CK15">
        <v>57.8</v>
      </c>
      <c r="CL15">
        <v>0</v>
      </c>
      <c r="CM15">
        <v>283.60000000000002</v>
      </c>
      <c r="CN15">
        <v>0</v>
      </c>
      <c r="CO15">
        <v>10.3</v>
      </c>
      <c r="CP15">
        <v>0</v>
      </c>
      <c r="CQ15">
        <v>0</v>
      </c>
      <c r="CR15">
        <v>0</v>
      </c>
      <c r="CS15">
        <v>17240.900000000001</v>
      </c>
      <c r="CT15">
        <v>0</v>
      </c>
      <c r="CU15">
        <v>0</v>
      </c>
      <c r="CV15">
        <v>0</v>
      </c>
      <c r="CW15">
        <v>64.7</v>
      </c>
      <c r="CX15">
        <v>0</v>
      </c>
      <c r="CY15">
        <v>0</v>
      </c>
      <c r="CZ15">
        <v>1987.3</v>
      </c>
      <c r="DA15">
        <v>48</v>
      </c>
      <c r="DB15">
        <v>0</v>
      </c>
      <c r="DC15">
        <v>0</v>
      </c>
      <c r="DD15">
        <v>0</v>
      </c>
      <c r="DE15">
        <v>0</v>
      </c>
      <c r="DF15">
        <v>361.1</v>
      </c>
      <c r="DG15">
        <v>204</v>
      </c>
      <c r="DH15">
        <v>255.9</v>
      </c>
      <c r="DI15">
        <v>0</v>
      </c>
      <c r="DJ15">
        <v>141.1</v>
      </c>
      <c r="DK15">
        <v>68.7</v>
      </c>
      <c r="DL15">
        <v>3277.8</v>
      </c>
      <c r="DM15">
        <v>1414.8</v>
      </c>
      <c r="DN15">
        <v>143.19999999999999</v>
      </c>
      <c r="DO15">
        <v>60.2</v>
      </c>
      <c r="DP15">
        <v>21.4</v>
      </c>
      <c r="DQ15">
        <v>0</v>
      </c>
      <c r="DR15">
        <v>0</v>
      </c>
      <c r="DS15">
        <v>803.69999999999902</v>
      </c>
      <c r="DT15">
        <v>0</v>
      </c>
      <c r="DU15">
        <v>411.2</v>
      </c>
      <c r="DV15">
        <v>0</v>
      </c>
      <c r="DW15">
        <v>0</v>
      </c>
      <c r="DX15">
        <v>0</v>
      </c>
      <c r="DY15">
        <v>0</v>
      </c>
      <c r="DZ15">
        <v>3888</v>
      </c>
      <c r="EA15">
        <v>422.29999999999899</v>
      </c>
      <c r="EB15">
        <v>186.6</v>
      </c>
      <c r="EC15">
        <v>0</v>
      </c>
      <c r="ED15">
        <v>513</v>
      </c>
      <c r="EE15">
        <v>0</v>
      </c>
      <c r="EF15">
        <v>83.3</v>
      </c>
      <c r="EG15">
        <v>0</v>
      </c>
      <c r="EH15">
        <v>0</v>
      </c>
      <c r="EI15">
        <v>0</v>
      </c>
      <c r="EJ15">
        <v>33.5</v>
      </c>
      <c r="EK15">
        <v>62</v>
      </c>
      <c r="EL15">
        <v>0</v>
      </c>
      <c r="EM15">
        <v>0</v>
      </c>
      <c r="EN15">
        <v>0</v>
      </c>
      <c r="EO15">
        <v>178.3</v>
      </c>
      <c r="EP15">
        <v>0</v>
      </c>
      <c r="EQ15">
        <v>0</v>
      </c>
      <c r="ER15">
        <v>0</v>
      </c>
      <c r="ES15">
        <v>0</v>
      </c>
      <c r="ET15">
        <v>0</v>
      </c>
      <c r="EU15">
        <v>102.1</v>
      </c>
      <c r="EV15">
        <v>0</v>
      </c>
      <c r="EW15">
        <v>1204.49999999999</v>
      </c>
      <c r="EX15">
        <v>1022.6</v>
      </c>
      <c r="EY15">
        <v>0</v>
      </c>
      <c r="EZ15">
        <v>482.4</v>
      </c>
      <c r="FA15">
        <v>0</v>
      </c>
      <c r="FB15">
        <v>0</v>
      </c>
      <c r="FC15">
        <v>0</v>
      </c>
      <c r="FD15">
        <v>0</v>
      </c>
      <c r="FE15">
        <v>0</v>
      </c>
      <c r="FF15">
        <v>320</v>
      </c>
      <c r="FG15">
        <v>0</v>
      </c>
      <c r="FH15">
        <v>181.3</v>
      </c>
      <c r="FI15">
        <v>0</v>
      </c>
      <c r="FJ15">
        <v>0</v>
      </c>
      <c r="FK15">
        <v>0</v>
      </c>
      <c r="FL15">
        <v>0</v>
      </c>
      <c r="FM15">
        <v>0</v>
      </c>
      <c r="FN15">
        <v>0</v>
      </c>
      <c r="FO15">
        <v>0</v>
      </c>
      <c r="FP15">
        <v>0</v>
      </c>
      <c r="FQ15">
        <v>0</v>
      </c>
      <c r="FR15">
        <v>0</v>
      </c>
      <c r="FS15">
        <v>143</v>
      </c>
      <c r="FT15">
        <v>35.200000000000003</v>
      </c>
      <c r="FU15">
        <v>402.5</v>
      </c>
      <c r="FV15">
        <v>2276.3999999999901</v>
      </c>
      <c r="FW15">
        <v>0</v>
      </c>
      <c r="FX15">
        <v>0</v>
      </c>
      <c r="FY15">
        <v>0</v>
      </c>
      <c r="FZ15">
        <v>63.1</v>
      </c>
      <c r="GA15">
        <v>0</v>
      </c>
      <c r="GB15">
        <v>1545</v>
      </c>
      <c r="GC15">
        <v>0</v>
      </c>
      <c r="GD15">
        <v>0</v>
      </c>
      <c r="GE15">
        <v>4100.1000000000004</v>
      </c>
      <c r="GF15">
        <v>289.89999999999998</v>
      </c>
      <c r="GG15">
        <v>0</v>
      </c>
      <c r="GH15">
        <v>0</v>
      </c>
      <c r="GI15">
        <v>0</v>
      </c>
      <c r="GJ15">
        <v>389.3</v>
      </c>
      <c r="GK15">
        <v>0</v>
      </c>
      <c r="GL15">
        <v>0</v>
      </c>
      <c r="GM15">
        <v>0</v>
      </c>
      <c r="GN15">
        <v>0</v>
      </c>
      <c r="GO15">
        <v>0</v>
      </c>
      <c r="GP15">
        <v>0</v>
      </c>
      <c r="GQ15">
        <v>488.3</v>
      </c>
      <c r="GR15">
        <v>0</v>
      </c>
      <c r="GS15">
        <v>0</v>
      </c>
      <c r="GT15">
        <v>0</v>
      </c>
      <c r="GU15">
        <v>0</v>
      </c>
      <c r="GV15">
        <v>0</v>
      </c>
      <c r="GW15">
        <v>0</v>
      </c>
      <c r="GX15">
        <v>262.89999999999998</v>
      </c>
      <c r="GY15">
        <v>0</v>
      </c>
      <c r="GZ15">
        <v>135.1</v>
      </c>
      <c r="HA15">
        <v>0</v>
      </c>
      <c r="HB15">
        <v>112.3</v>
      </c>
      <c r="HC15">
        <v>0</v>
      </c>
      <c r="HD15">
        <v>0</v>
      </c>
      <c r="HE15">
        <v>0</v>
      </c>
      <c r="HF15">
        <v>28</v>
      </c>
      <c r="HG15" s="3"/>
      <c r="HI15" s="1"/>
      <c r="HR15" s="3"/>
    </row>
    <row r="16" spans="1:226" x14ac:dyDescent="0.25">
      <c r="A16" t="s">
        <v>282</v>
      </c>
      <c r="B16">
        <v>3</v>
      </c>
      <c r="C16">
        <v>4357.3999999999996</v>
      </c>
      <c r="D16">
        <v>0</v>
      </c>
      <c r="E16">
        <v>0</v>
      </c>
      <c r="F16">
        <v>0</v>
      </c>
      <c r="G16">
        <v>0</v>
      </c>
      <c r="H16">
        <v>0</v>
      </c>
      <c r="I16">
        <v>572.79999999999995</v>
      </c>
      <c r="J16">
        <v>46</v>
      </c>
      <c r="K16">
        <v>39</v>
      </c>
      <c r="L16">
        <v>0</v>
      </c>
      <c r="M16">
        <v>0</v>
      </c>
      <c r="N16">
        <v>0</v>
      </c>
      <c r="O16">
        <v>0</v>
      </c>
      <c r="P16">
        <v>0</v>
      </c>
      <c r="Q16">
        <v>4011.4</v>
      </c>
      <c r="R16">
        <v>0</v>
      </c>
      <c r="S16">
        <v>7294.4</v>
      </c>
      <c r="T16">
        <v>0</v>
      </c>
      <c r="U16">
        <v>0</v>
      </c>
      <c r="V16">
        <v>88</v>
      </c>
      <c r="W16">
        <v>0</v>
      </c>
      <c r="X16">
        <v>0</v>
      </c>
      <c r="Y16">
        <v>0</v>
      </c>
      <c r="Z16">
        <v>0</v>
      </c>
      <c r="AA16">
        <v>0</v>
      </c>
      <c r="AB16">
        <v>0</v>
      </c>
      <c r="AC16">
        <v>1179.9000000000001</v>
      </c>
      <c r="AD16">
        <v>0</v>
      </c>
      <c r="AE16">
        <v>473.6</v>
      </c>
      <c r="AF16">
        <v>0</v>
      </c>
      <c r="AG16">
        <v>0</v>
      </c>
      <c r="AH16">
        <v>0</v>
      </c>
      <c r="AI16">
        <v>0</v>
      </c>
      <c r="AJ16">
        <v>0</v>
      </c>
      <c r="AK16">
        <v>5363.2999999999902</v>
      </c>
      <c r="AL16">
        <v>0</v>
      </c>
      <c r="AM16">
        <v>5073.8</v>
      </c>
      <c r="AN16">
        <v>0</v>
      </c>
      <c r="AO16">
        <v>100.3</v>
      </c>
      <c r="AP16">
        <v>2067.8000000000002</v>
      </c>
      <c r="AQ16">
        <v>19</v>
      </c>
      <c r="AR16">
        <v>0</v>
      </c>
      <c r="AS16">
        <v>0</v>
      </c>
      <c r="AT16">
        <v>0</v>
      </c>
      <c r="AU16">
        <v>0</v>
      </c>
      <c r="AV16">
        <v>235.39999999999901</v>
      </c>
      <c r="AW16">
        <v>0</v>
      </c>
      <c r="AX16">
        <v>6</v>
      </c>
      <c r="AY16">
        <v>0</v>
      </c>
      <c r="AZ16">
        <v>0</v>
      </c>
      <c r="BA16">
        <v>0</v>
      </c>
      <c r="BB16">
        <v>0</v>
      </c>
      <c r="BC16">
        <v>3901.8</v>
      </c>
      <c r="BD16">
        <v>317</v>
      </c>
      <c r="BE16">
        <v>514.6</v>
      </c>
      <c r="BF16">
        <v>0</v>
      </c>
      <c r="BG16">
        <v>1197.8</v>
      </c>
      <c r="BH16">
        <v>3149.8</v>
      </c>
      <c r="BI16">
        <v>0</v>
      </c>
      <c r="BJ16">
        <v>0</v>
      </c>
      <c r="BK16">
        <v>4746</v>
      </c>
      <c r="BL16">
        <v>264</v>
      </c>
      <c r="BM16">
        <v>0</v>
      </c>
      <c r="BN16">
        <v>0</v>
      </c>
      <c r="BO16">
        <v>0</v>
      </c>
      <c r="BP16">
        <v>0</v>
      </c>
      <c r="BQ16">
        <v>290.10000000000002</v>
      </c>
      <c r="BR16">
        <v>0</v>
      </c>
      <c r="BS16">
        <v>7022.2</v>
      </c>
      <c r="BT16">
        <v>128.69999999999999</v>
      </c>
      <c r="BU16">
        <v>0</v>
      </c>
      <c r="BV16">
        <v>0</v>
      </c>
      <c r="BW16">
        <v>11001.4</v>
      </c>
      <c r="BX16">
        <v>0</v>
      </c>
      <c r="BY16">
        <v>4557.8999999999996</v>
      </c>
      <c r="BZ16">
        <v>293.10000000000002</v>
      </c>
      <c r="CA16">
        <v>0</v>
      </c>
      <c r="CB16">
        <v>108.1</v>
      </c>
      <c r="CC16">
        <v>0</v>
      </c>
      <c r="CD16">
        <v>223.5</v>
      </c>
      <c r="CE16">
        <v>0</v>
      </c>
      <c r="CF16">
        <v>0</v>
      </c>
      <c r="CG16" s="92">
        <v>63295.7</v>
      </c>
      <c r="CH16">
        <v>42.6</v>
      </c>
      <c r="CI16">
        <v>0</v>
      </c>
      <c r="CJ16">
        <v>0</v>
      </c>
      <c r="CK16">
        <v>2437</v>
      </c>
      <c r="CL16">
        <v>0</v>
      </c>
      <c r="CM16">
        <v>110.5</v>
      </c>
      <c r="CN16">
        <v>0</v>
      </c>
      <c r="CO16">
        <v>0</v>
      </c>
      <c r="CP16">
        <v>0</v>
      </c>
      <c r="CQ16">
        <v>0</v>
      </c>
      <c r="CR16">
        <v>0</v>
      </c>
      <c r="CS16">
        <v>37700.3999999999</v>
      </c>
      <c r="CT16">
        <v>0</v>
      </c>
      <c r="CU16">
        <v>197</v>
      </c>
      <c r="CV16">
        <v>949.1</v>
      </c>
      <c r="CW16">
        <v>1179</v>
      </c>
      <c r="CX16">
        <v>777.4</v>
      </c>
      <c r="CY16">
        <v>0</v>
      </c>
      <c r="CZ16">
        <v>0</v>
      </c>
      <c r="DA16">
        <v>0</v>
      </c>
      <c r="DB16">
        <v>0</v>
      </c>
      <c r="DC16">
        <v>0</v>
      </c>
      <c r="DD16">
        <v>0</v>
      </c>
      <c r="DE16">
        <v>0</v>
      </c>
      <c r="DF16">
        <v>0</v>
      </c>
      <c r="DG16">
        <v>0</v>
      </c>
      <c r="DH16">
        <v>10146.799999999899</v>
      </c>
      <c r="DI16">
        <v>0</v>
      </c>
      <c r="DJ16">
        <v>389.5</v>
      </c>
      <c r="DK16">
        <v>0</v>
      </c>
      <c r="DL16">
        <v>47</v>
      </c>
      <c r="DM16">
        <v>10889.7</v>
      </c>
      <c r="DN16">
        <v>0</v>
      </c>
      <c r="DO16">
        <v>0</v>
      </c>
      <c r="DP16">
        <v>0</v>
      </c>
      <c r="DQ16">
        <v>27</v>
      </c>
      <c r="DR16">
        <v>0</v>
      </c>
      <c r="DS16">
        <v>623</v>
      </c>
      <c r="DT16">
        <v>0</v>
      </c>
      <c r="DU16">
        <v>489.1</v>
      </c>
      <c r="DV16">
        <v>55.4</v>
      </c>
      <c r="DW16">
        <v>0</v>
      </c>
      <c r="DX16">
        <v>7545.8</v>
      </c>
      <c r="DY16">
        <v>0</v>
      </c>
      <c r="DZ16">
        <v>4609.8</v>
      </c>
      <c r="EA16">
        <v>377.8</v>
      </c>
      <c r="EB16">
        <v>1451.6</v>
      </c>
      <c r="EC16">
        <v>291.8</v>
      </c>
      <c r="ED16">
        <v>2835.1</v>
      </c>
      <c r="EE16">
        <v>0</v>
      </c>
      <c r="EF16">
        <v>0</v>
      </c>
      <c r="EG16">
        <v>0</v>
      </c>
      <c r="EH16">
        <v>0</v>
      </c>
      <c r="EI16">
        <v>35</v>
      </c>
      <c r="EJ16">
        <v>4026.2</v>
      </c>
      <c r="EK16">
        <v>0</v>
      </c>
      <c r="EL16">
        <v>0</v>
      </c>
      <c r="EM16">
        <v>0</v>
      </c>
      <c r="EN16">
        <v>0</v>
      </c>
      <c r="EO16">
        <v>0</v>
      </c>
      <c r="EP16">
        <v>110</v>
      </c>
      <c r="EQ16">
        <v>0</v>
      </c>
      <c r="ER16">
        <v>0</v>
      </c>
      <c r="ES16">
        <v>0</v>
      </c>
      <c r="ET16">
        <v>0</v>
      </c>
      <c r="EU16">
        <v>0</v>
      </c>
      <c r="EV16">
        <v>627.70000000000005</v>
      </c>
      <c r="EW16">
        <v>3958.8</v>
      </c>
      <c r="EX16">
        <v>5007</v>
      </c>
      <c r="EY16">
        <v>203</v>
      </c>
      <c r="EZ16">
        <v>14</v>
      </c>
      <c r="FA16">
        <v>0</v>
      </c>
      <c r="FB16">
        <v>0</v>
      </c>
      <c r="FC16">
        <v>0</v>
      </c>
      <c r="FD16">
        <v>0</v>
      </c>
      <c r="FE16">
        <v>0</v>
      </c>
      <c r="FF16">
        <v>0</v>
      </c>
      <c r="FG16">
        <v>0</v>
      </c>
      <c r="FH16">
        <v>0</v>
      </c>
      <c r="FI16">
        <v>0</v>
      </c>
      <c r="FJ16">
        <v>0</v>
      </c>
      <c r="FK16">
        <v>0</v>
      </c>
      <c r="FL16">
        <v>36</v>
      </c>
      <c r="FM16">
        <v>0</v>
      </c>
      <c r="FN16">
        <v>0</v>
      </c>
      <c r="FO16">
        <v>81.5</v>
      </c>
      <c r="FP16">
        <v>0</v>
      </c>
      <c r="FQ16">
        <v>0</v>
      </c>
      <c r="FR16">
        <v>507</v>
      </c>
      <c r="FS16">
        <v>0</v>
      </c>
      <c r="FT16">
        <v>0</v>
      </c>
      <c r="FU16">
        <v>4615.1000000000004</v>
      </c>
      <c r="FV16">
        <v>0</v>
      </c>
      <c r="FW16">
        <v>5965.6</v>
      </c>
      <c r="FX16">
        <v>0</v>
      </c>
      <c r="FY16">
        <v>0</v>
      </c>
      <c r="FZ16">
        <v>2600</v>
      </c>
      <c r="GA16">
        <v>0</v>
      </c>
      <c r="GB16">
        <v>300</v>
      </c>
      <c r="GC16">
        <v>0</v>
      </c>
      <c r="GD16">
        <v>0</v>
      </c>
      <c r="GE16">
        <v>2830.7</v>
      </c>
      <c r="GF16">
        <v>3188.2</v>
      </c>
      <c r="GG16">
        <v>40</v>
      </c>
      <c r="GH16">
        <v>0</v>
      </c>
      <c r="GI16">
        <v>80</v>
      </c>
      <c r="GJ16">
        <v>4770.2</v>
      </c>
      <c r="GK16">
        <v>0</v>
      </c>
      <c r="GL16">
        <v>6608</v>
      </c>
      <c r="GM16">
        <v>0</v>
      </c>
      <c r="GN16">
        <v>0</v>
      </c>
      <c r="GO16">
        <v>0</v>
      </c>
      <c r="GP16">
        <v>269.39999999999998</v>
      </c>
      <c r="GQ16">
        <v>0</v>
      </c>
      <c r="GR16">
        <v>0</v>
      </c>
      <c r="GS16">
        <v>0</v>
      </c>
      <c r="GT16">
        <v>0</v>
      </c>
      <c r="GU16">
        <v>0</v>
      </c>
      <c r="GV16">
        <v>0</v>
      </c>
      <c r="GW16">
        <v>0</v>
      </c>
      <c r="GX16">
        <v>125.2</v>
      </c>
      <c r="GY16">
        <v>0</v>
      </c>
      <c r="GZ16">
        <v>0</v>
      </c>
      <c r="HA16">
        <v>3428.2</v>
      </c>
      <c r="HB16">
        <v>0</v>
      </c>
      <c r="HC16">
        <v>20.5</v>
      </c>
      <c r="HD16">
        <v>70.2</v>
      </c>
      <c r="HE16">
        <v>172.5</v>
      </c>
      <c r="HF16">
        <v>48</v>
      </c>
      <c r="HG16" s="3"/>
      <c r="HI16" s="1"/>
      <c r="HR16" s="3"/>
    </row>
    <row r="17" spans="1:226" x14ac:dyDescent="0.25">
      <c r="A17" t="s">
        <v>283</v>
      </c>
      <c r="B17">
        <v>4</v>
      </c>
      <c r="C17">
        <v>1962.9</v>
      </c>
      <c r="D17">
        <v>0</v>
      </c>
      <c r="E17">
        <v>0</v>
      </c>
      <c r="F17">
        <v>0</v>
      </c>
      <c r="G17">
        <v>0</v>
      </c>
      <c r="H17">
        <v>0</v>
      </c>
      <c r="I17">
        <v>0</v>
      </c>
      <c r="J17">
        <v>0</v>
      </c>
      <c r="K17">
        <v>0</v>
      </c>
      <c r="L17">
        <v>0</v>
      </c>
      <c r="M17">
        <v>0</v>
      </c>
      <c r="N17">
        <v>0</v>
      </c>
      <c r="O17">
        <v>0</v>
      </c>
      <c r="P17">
        <v>140.9</v>
      </c>
      <c r="Q17">
        <v>246.5</v>
      </c>
      <c r="R17">
        <v>0</v>
      </c>
      <c r="S17">
        <v>4320.3999999999996</v>
      </c>
      <c r="T17">
        <v>0</v>
      </c>
      <c r="U17">
        <v>521.79999999999995</v>
      </c>
      <c r="V17">
        <v>119.3</v>
      </c>
      <c r="W17">
        <v>67.599999999999994</v>
      </c>
      <c r="X17">
        <v>0</v>
      </c>
      <c r="Y17">
        <v>0</v>
      </c>
      <c r="Z17">
        <v>4829</v>
      </c>
      <c r="AA17">
        <v>6033.6999999999898</v>
      </c>
      <c r="AB17">
        <v>0</v>
      </c>
      <c r="AC17">
        <v>0</v>
      </c>
      <c r="AD17">
        <v>0</v>
      </c>
      <c r="AE17">
        <v>0</v>
      </c>
      <c r="AF17">
        <v>0</v>
      </c>
      <c r="AG17">
        <v>30</v>
      </c>
      <c r="AH17">
        <v>0</v>
      </c>
      <c r="AI17">
        <v>0</v>
      </c>
      <c r="AJ17">
        <v>0</v>
      </c>
      <c r="AK17">
        <v>565.20000000000005</v>
      </c>
      <c r="AL17">
        <v>0</v>
      </c>
      <c r="AM17">
        <v>0</v>
      </c>
      <c r="AN17">
        <v>0</v>
      </c>
      <c r="AO17">
        <v>135.9</v>
      </c>
      <c r="AP17">
        <v>837.2</v>
      </c>
      <c r="AQ17">
        <v>0</v>
      </c>
      <c r="AR17">
        <v>354.1</v>
      </c>
      <c r="AS17">
        <v>2648.2</v>
      </c>
      <c r="AT17">
        <v>0</v>
      </c>
      <c r="AU17">
        <v>947.9</v>
      </c>
      <c r="AV17">
        <v>3578.2</v>
      </c>
      <c r="AW17">
        <v>90.7</v>
      </c>
      <c r="AX17">
        <v>531.1</v>
      </c>
      <c r="AY17">
        <v>0</v>
      </c>
      <c r="AZ17">
        <v>45</v>
      </c>
      <c r="BA17">
        <v>2609.4</v>
      </c>
      <c r="BB17">
        <v>0</v>
      </c>
      <c r="BC17">
        <v>0</v>
      </c>
      <c r="BD17">
        <v>2887</v>
      </c>
      <c r="BE17">
        <v>7177</v>
      </c>
      <c r="BF17">
        <v>0</v>
      </c>
      <c r="BG17">
        <v>5867.9</v>
      </c>
      <c r="BH17">
        <v>5324.5</v>
      </c>
      <c r="BI17">
        <v>0</v>
      </c>
      <c r="BJ17">
        <v>0</v>
      </c>
      <c r="BK17">
        <v>144.5</v>
      </c>
      <c r="BL17">
        <v>0</v>
      </c>
      <c r="BM17">
        <v>0</v>
      </c>
      <c r="BN17">
        <v>533.4</v>
      </c>
      <c r="BO17">
        <v>0</v>
      </c>
      <c r="BP17">
        <v>4428.5</v>
      </c>
      <c r="BQ17">
        <v>0</v>
      </c>
      <c r="BR17">
        <v>0</v>
      </c>
      <c r="BS17">
        <v>504.79999999999899</v>
      </c>
      <c r="BT17">
        <v>0</v>
      </c>
      <c r="BU17">
        <v>634.70000000000005</v>
      </c>
      <c r="BV17">
        <v>0</v>
      </c>
      <c r="BW17">
        <v>6317.8</v>
      </c>
      <c r="BX17">
        <v>0</v>
      </c>
      <c r="BY17">
        <v>0</v>
      </c>
      <c r="BZ17">
        <v>5515.2</v>
      </c>
      <c r="CA17">
        <v>0</v>
      </c>
      <c r="CB17">
        <v>0</v>
      </c>
      <c r="CC17">
        <v>2242.6</v>
      </c>
      <c r="CD17">
        <v>3348.9</v>
      </c>
      <c r="CE17">
        <v>3089.3</v>
      </c>
      <c r="CF17">
        <v>126.4</v>
      </c>
      <c r="CG17" s="92">
        <v>59161.599999999999</v>
      </c>
      <c r="CH17">
        <v>0</v>
      </c>
      <c r="CI17">
        <v>3873.3</v>
      </c>
      <c r="CJ17">
        <v>0</v>
      </c>
      <c r="CK17">
        <v>6323.3999999999896</v>
      </c>
      <c r="CL17">
        <v>0</v>
      </c>
      <c r="CM17">
        <v>0</v>
      </c>
      <c r="CN17">
        <v>135.19999999999999</v>
      </c>
      <c r="CO17">
        <v>111.899999999999</v>
      </c>
      <c r="CP17">
        <v>0</v>
      </c>
      <c r="CQ17">
        <v>38.6</v>
      </c>
      <c r="CR17">
        <v>0</v>
      </c>
      <c r="CS17">
        <v>34225.199999999903</v>
      </c>
      <c r="CT17">
        <v>0</v>
      </c>
      <c r="CU17">
        <v>12053.8999999999</v>
      </c>
      <c r="CV17">
        <v>3398</v>
      </c>
      <c r="CW17">
        <v>0</v>
      </c>
      <c r="CX17">
        <v>0</v>
      </c>
      <c r="CY17">
        <v>0</v>
      </c>
      <c r="CZ17">
        <v>27.4</v>
      </c>
      <c r="DA17">
        <v>0</v>
      </c>
      <c r="DB17">
        <v>744.3</v>
      </c>
      <c r="DC17">
        <v>0</v>
      </c>
      <c r="DD17">
        <v>0</v>
      </c>
      <c r="DE17">
        <v>234.1</v>
      </c>
      <c r="DF17">
        <v>0</v>
      </c>
      <c r="DG17">
        <v>215.6</v>
      </c>
      <c r="DH17">
        <v>61.8</v>
      </c>
      <c r="DI17">
        <v>0</v>
      </c>
      <c r="DJ17">
        <v>155.4</v>
      </c>
      <c r="DK17">
        <v>0</v>
      </c>
      <c r="DL17">
        <v>13852.2</v>
      </c>
      <c r="DM17">
        <v>3744.6</v>
      </c>
      <c r="DN17">
        <v>0</v>
      </c>
      <c r="DO17">
        <v>0</v>
      </c>
      <c r="DP17">
        <v>3677.5</v>
      </c>
      <c r="DQ17">
        <v>0</v>
      </c>
      <c r="DR17">
        <v>345.2</v>
      </c>
      <c r="DS17">
        <v>5079</v>
      </c>
      <c r="DT17">
        <v>0</v>
      </c>
      <c r="DU17">
        <v>115.8</v>
      </c>
      <c r="DV17">
        <v>0</v>
      </c>
      <c r="DW17">
        <v>0</v>
      </c>
      <c r="DX17">
        <v>0</v>
      </c>
      <c r="DY17">
        <v>4994.1000000000004</v>
      </c>
      <c r="DZ17">
        <v>6807.7</v>
      </c>
      <c r="EA17">
        <v>0</v>
      </c>
      <c r="EB17">
        <v>0</v>
      </c>
      <c r="EC17">
        <v>5546.5</v>
      </c>
      <c r="ED17">
        <v>6734.3</v>
      </c>
      <c r="EE17">
        <v>0</v>
      </c>
      <c r="EF17">
        <v>0</v>
      </c>
      <c r="EG17">
        <v>0</v>
      </c>
      <c r="EH17">
        <v>1597</v>
      </c>
      <c r="EI17">
        <v>74.8</v>
      </c>
      <c r="EJ17">
        <v>1213</v>
      </c>
      <c r="EK17">
        <v>150.9</v>
      </c>
      <c r="EL17">
        <v>0</v>
      </c>
      <c r="EM17">
        <v>0</v>
      </c>
      <c r="EN17">
        <v>0</v>
      </c>
      <c r="EO17">
        <v>0</v>
      </c>
      <c r="EP17">
        <v>0</v>
      </c>
      <c r="EQ17">
        <v>1865.9</v>
      </c>
      <c r="ER17">
        <v>0</v>
      </c>
      <c r="ES17">
        <v>0</v>
      </c>
      <c r="ET17">
        <v>1722.3</v>
      </c>
      <c r="EU17">
        <v>305.89999999999998</v>
      </c>
      <c r="EV17">
        <v>0</v>
      </c>
      <c r="EW17">
        <v>10244.4</v>
      </c>
      <c r="EX17">
        <v>2360</v>
      </c>
      <c r="EY17">
        <v>0</v>
      </c>
      <c r="EZ17">
        <v>88.6</v>
      </c>
      <c r="FA17">
        <v>417.4</v>
      </c>
      <c r="FB17">
        <v>32.200000000000003</v>
      </c>
      <c r="FC17">
        <v>0</v>
      </c>
      <c r="FD17">
        <v>0</v>
      </c>
      <c r="FE17">
        <v>193.4</v>
      </c>
      <c r="FF17">
        <v>0</v>
      </c>
      <c r="FG17">
        <v>9</v>
      </c>
      <c r="FH17">
        <v>0</v>
      </c>
      <c r="FI17">
        <v>0</v>
      </c>
      <c r="FJ17">
        <v>170</v>
      </c>
      <c r="FK17">
        <v>0</v>
      </c>
      <c r="FL17">
        <v>67.8</v>
      </c>
      <c r="FM17">
        <v>0</v>
      </c>
      <c r="FN17">
        <v>1358.2</v>
      </c>
      <c r="FO17">
        <v>0</v>
      </c>
      <c r="FP17">
        <v>125</v>
      </c>
      <c r="FQ17">
        <v>0</v>
      </c>
      <c r="FR17">
        <v>4902</v>
      </c>
      <c r="FS17">
        <v>124.7</v>
      </c>
      <c r="FT17">
        <v>70.7</v>
      </c>
      <c r="FU17">
        <v>3555.4</v>
      </c>
      <c r="FV17">
        <v>992.9</v>
      </c>
      <c r="FW17">
        <v>0</v>
      </c>
      <c r="FX17">
        <v>524</v>
      </c>
      <c r="FY17">
        <v>0</v>
      </c>
      <c r="FZ17">
        <v>542.70000000000005</v>
      </c>
      <c r="GA17">
        <v>0</v>
      </c>
      <c r="GB17">
        <v>255</v>
      </c>
      <c r="GC17">
        <v>0</v>
      </c>
      <c r="GD17">
        <v>0</v>
      </c>
      <c r="GE17">
        <v>2766.5</v>
      </c>
      <c r="GF17">
        <v>0</v>
      </c>
      <c r="GG17">
        <v>3668.9</v>
      </c>
      <c r="GH17">
        <v>508</v>
      </c>
      <c r="GI17">
        <v>0</v>
      </c>
      <c r="GJ17">
        <v>57.3</v>
      </c>
      <c r="GK17">
        <v>0</v>
      </c>
      <c r="GL17">
        <v>142.19999999999999</v>
      </c>
      <c r="GM17">
        <v>0</v>
      </c>
      <c r="GN17">
        <v>0</v>
      </c>
      <c r="GO17">
        <v>1068.3</v>
      </c>
      <c r="GP17">
        <v>29</v>
      </c>
      <c r="GQ17">
        <v>1720.6</v>
      </c>
      <c r="GR17">
        <v>0</v>
      </c>
      <c r="GS17">
        <v>0</v>
      </c>
      <c r="GT17">
        <v>0</v>
      </c>
      <c r="GU17">
        <v>0</v>
      </c>
      <c r="GV17">
        <v>7148.7</v>
      </c>
      <c r="GW17">
        <v>0</v>
      </c>
      <c r="GX17">
        <v>4934.5999999999904</v>
      </c>
      <c r="GY17">
        <v>0</v>
      </c>
      <c r="GZ17">
        <v>0</v>
      </c>
      <c r="HA17">
        <v>393</v>
      </c>
      <c r="HB17">
        <v>160.1</v>
      </c>
      <c r="HC17">
        <v>0</v>
      </c>
      <c r="HD17">
        <v>0</v>
      </c>
      <c r="HE17">
        <v>30.8</v>
      </c>
      <c r="HF17">
        <v>0</v>
      </c>
      <c r="HG17" s="3"/>
      <c r="HI17" s="1"/>
      <c r="HR17" s="3"/>
    </row>
    <row r="18" spans="1:226" x14ac:dyDescent="0.25">
      <c r="A18" t="s">
        <v>284</v>
      </c>
      <c r="B18">
        <v>5</v>
      </c>
      <c r="C18">
        <v>331</v>
      </c>
      <c r="D18">
        <v>0</v>
      </c>
      <c r="E18">
        <v>0</v>
      </c>
      <c r="F18">
        <v>2903.8</v>
      </c>
      <c r="G18">
        <v>0</v>
      </c>
      <c r="H18">
        <v>0</v>
      </c>
      <c r="I18">
        <v>48.5</v>
      </c>
      <c r="J18">
        <v>0</v>
      </c>
      <c r="K18">
        <v>1550.9</v>
      </c>
      <c r="L18">
        <v>0</v>
      </c>
      <c r="M18">
        <v>0</v>
      </c>
      <c r="N18">
        <v>0</v>
      </c>
      <c r="O18">
        <v>1985.7</v>
      </c>
      <c r="P18">
        <v>0</v>
      </c>
      <c r="Q18">
        <v>0</v>
      </c>
      <c r="R18">
        <v>0</v>
      </c>
      <c r="S18">
        <v>1900.49999999999</v>
      </c>
      <c r="T18">
        <v>0</v>
      </c>
      <c r="U18">
        <v>3087.3</v>
      </c>
      <c r="V18">
        <v>0</v>
      </c>
      <c r="W18">
        <v>0</v>
      </c>
      <c r="X18">
        <v>0</v>
      </c>
      <c r="Y18">
        <v>0</v>
      </c>
      <c r="Z18">
        <v>0</v>
      </c>
      <c r="AA18">
        <v>0</v>
      </c>
      <c r="AB18">
        <v>0</v>
      </c>
      <c r="AC18">
        <v>0</v>
      </c>
      <c r="AD18">
        <v>0</v>
      </c>
      <c r="AE18">
        <v>1690.3</v>
      </c>
      <c r="AF18">
        <v>0</v>
      </c>
      <c r="AG18">
        <v>134.6</v>
      </c>
      <c r="AH18">
        <v>0</v>
      </c>
      <c r="AI18">
        <v>0</v>
      </c>
      <c r="AJ18">
        <v>0</v>
      </c>
      <c r="AK18">
        <v>0</v>
      </c>
      <c r="AL18">
        <v>0</v>
      </c>
      <c r="AM18">
        <v>0</v>
      </c>
      <c r="AN18">
        <v>0</v>
      </c>
      <c r="AO18">
        <v>0</v>
      </c>
      <c r="AP18">
        <v>0</v>
      </c>
      <c r="AQ18">
        <v>0</v>
      </c>
      <c r="AR18">
        <v>3905.9</v>
      </c>
      <c r="AS18">
        <v>64</v>
      </c>
      <c r="AT18">
        <v>0</v>
      </c>
      <c r="AU18">
        <v>0</v>
      </c>
      <c r="AV18">
        <v>216.7</v>
      </c>
      <c r="AW18">
        <v>0</v>
      </c>
      <c r="AX18">
        <v>65</v>
      </c>
      <c r="AY18">
        <v>0</v>
      </c>
      <c r="AZ18">
        <v>0</v>
      </c>
      <c r="BA18">
        <v>117.3</v>
      </c>
      <c r="BB18">
        <v>0</v>
      </c>
      <c r="BC18">
        <v>0</v>
      </c>
      <c r="BD18">
        <v>0</v>
      </c>
      <c r="BE18">
        <v>0</v>
      </c>
      <c r="BF18">
        <v>524.79999999999995</v>
      </c>
      <c r="BG18">
        <v>451</v>
      </c>
      <c r="BH18">
        <v>0</v>
      </c>
      <c r="BI18">
        <v>0</v>
      </c>
      <c r="BJ18">
        <v>0</v>
      </c>
      <c r="BK18">
        <v>0</v>
      </c>
      <c r="BL18">
        <v>0</v>
      </c>
      <c r="BM18">
        <v>2421.9</v>
      </c>
      <c r="BN18">
        <v>0</v>
      </c>
      <c r="BO18">
        <v>0</v>
      </c>
      <c r="BP18">
        <v>0</v>
      </c>
      <c r="BQ18">
        <v>0</v>
      </c>
      <c r="BR18">
        <v>0</v>
      </c>
      <c r="BS18">
        <v>756</v>
      </c>
      <c r="BT18">
        <v>0</v>
      </c>
      <c r="BU18">
        <v>0</v>
      </c>
      <c r="BV18">
        <v>0</v>
      </c>
      <c r="BW18">
        <v>459.5</v>
      </c>
      <c r="BX18">
        <v>0</v>
      </c>
      <c r="BY18">
        <v>485</v>
      </c>
      <c r="BZ18">
        <v>223.99999999999901</v>
      </c>
      <c r="CA18">
        <v>0</v>
      </c>
      <c r="CB18">
        <v>2670.8</v>
      </c>
      <c r="CC18">
        <v>0</v>
      </c>
      <c r="CD18">
        <v>8654.6</v>
      </c>
      <c r="CE18">
        <v>0</v>
      </c>
      <c r="CF18">
        <v>102.2</v>
      </c>
      <c r="CG18" s="92">
        <v>22055.4</v>
      </c>
      <c r="CH18">
        <v>0</v>
      </c>
      <c r="CI18">
        <v>443.4</v>
      </c>
      <c r="CJ18">
        <v>0</v>
      </c>
      <c r="CK18">
        <v>0</v>
      </c>
      <c r="CL18">
        <v>0</v>
      </c>
      <c r="CM18">
        <v>2051.6999999999998</v>
      </c>
      <c r="CN18">
        <v>0</v>
      </c>
      <c r="CO18">
        <v>0</v>
      </c>
      <c r="CP18">
        <v>0</v>
      </c>
      <c r="CQ18">
        <v>0</v>
      </c>
      <c r="CR18">
        <v>24</v>
      </c>
      <c r="CS18">
        <v>6932.7</v>
      </c>
      <c r="CT18">
        <v>0</v>
      </c>
      <c r="CU18">
        <v>0</v>
      </c>
      <c r="CV18">
        <v>0</v>
      </c>
      <c r="CW18">
        <v>0</v>
      </c>
      <c r="CX18">
        <v>0</v>
      </c>
      <c r="CY18">
        <v>0</v>
      </c>
      <c r="CZ18">
        <v>0</v>
      </c>
      <c r="DA18">
        <v>0</v>
      </c>
      <c r="DB18">
        <v>0</v>
      </c>
      <c r="DC18">
        <v>0</v>
      </c>
      <c r="DD18">
        <v>0</v>
      </c>
      <c r="DE18">
        <v>0</v>
      </c>
      <c r="DF18">
        <v>0</v>
      </c>
      <c r="DG18">
        <v>0</v>
      </c>
      <c r="DH18">
        <v>0</v>
      </c>
      <c r="DI18">
        <v>0</v>
      </c>
      <c r="DJ18">
        <v>2048.5</v>
      </c>
      <c r="DK18">
        <v>245.39999999999901</v>
      </c>
      <c r="DL18">
        <v>0</v>
      </c>
      <c r="DM18">
        <v>0</v>
      </c>
      <c r="DN18">
        <v>0</v>
      </c>
      <c r="DO18">
        <v>0</v>
      </c>
      <c r="DP18">
        <v>0</v>
      </c>
      <c r="DQ18">
        <v>0</v>
      </c>
      <c r="DR18">
        <v>4698.5</v>
      </c>
      <c r="DS18">
        <v>4887.6999999999898</v>
      </c>
      <c r="DT18">
        <v>0</v>
      </c>
      <c r="DU18">
        <v>0</v>
      </c>
      <c r="DV18">
        <v>0</v>
      </c>
      <c r="DW18">
        <v>0</v>
      </c>
      <c r="DX18">
        <v>0</v>
      </c>
      <c r="DY18">
        <v>0</v>
      </c>
      <c r="DZ18">
        <v>483.1</v>
      </c>
      <c r="EA18">
        <v>0</v>
      </c>
      <c r="EB18">
        <v>0</v>
      </c>
      <c r="EC18">
        <v>0</v>
      </c>
      <c r="ED18">
        <v>0</v>
      </c>
      <c r="EE18">
        <v>13.7</v>
      </c>
      <c r="EF18">
        <v>0</v>
      </c>
      <c r="EG18">
        <v>0</v>
      </c>
      <c r="EH18">
        <v>6071.49999999999</v>
      </c>
      <c r="EI18">
        <v>5142.1000000000004</v>
      </c>
      <c r="EJ18">
        <v>0</v>
      </c>
      <c r="EK18">
        <v>235</v>
      </c>
      <c r="EL18">
        <v>0</v>
      </c>
      <c r="EM18">
        <v>0</v>
      </c>
      <c r="EN18">
        <v>441.4</v>
      </c>
      <c r="EO18">
        <v>6014.9</v>
      </c>
      <c r="EP18">
        <v>0</v>
      </c>
      <c r="EQ18">
        <v>5298.7</v>
      </c>
      <c r="ER18">
        <v>0</v>
      </c>
      <c r="ES18">
        <v>0</v>
      </c>
      <c r="ET18">
        <v>0</v>
      </c>
      <c r="EU18">
        <v>0</v>
      </c>
      <c r="EV18">
        <v>0</v>
      </c>
      <c r="EW18">
        <v>300</v>
      </c>
      <c r="EX18">
        <v>0</v>
      </c>
      <c r="EY18">
        <v>0</v>
      </c>
      <c r="EZ18">
        <v>100</v>
      </c>
      <c r="FA18">
        <v>4555.2</v>
      </c>
      <c r="FB18">
        <v>0</v>
      </c>
      <c r="FC18">
        <v>0</v>
      </c>
      <c r="FD18">
        <v>0</v>
      </c>
      <c r="FE18">
        <v>0</v>
      </c>
      <c r="FF18">
        <v>0</v>
      </c>
      <c r="FG18">
        <v>0</v>
      </c>
      <c r="FH18">
        <v>0</v>
      </c>
      <c r="FI18">
        <v>0</v>
      </c>
      <c r="FJ18">
        <v>0</v>
      </c>
      <c r="FK18">
        <v>0</v>
      </c>
      <c r="FL18">
        <v>0</v>
      </c>
      <c r="FM18">
        <v>0</v>
      </c>
      <c r="FN18">
        <v>0</v>
      </c>
      <c r="FO18">
        <v>371.2</v>
      </c>
      <c r="FP18">
        <v>0</v>
      </c>
      <c r="FQ18">
        <v>605.1</v>
      </c>
      <c r="FR18">
        <v>0</v>
      </c>
      <c r="FS18">
        <v>0</v>
      </c>
      <c r="FT18">
        <v>0</v>
      </c>
      <c r="FU18">
        <v>129.69999999999999</v>
      </c>
      <c r="FV18">
        <v>547.79999999999995</v>
      </c>
      <c r="FW18">
        <v>0</v>
      </c>
      <c r="FX18">
        <v>770.9</v>
      </c>
      <c r="FY18">
        <v>0</v>
      </c>
      <c r="FZ18">
        <v>0</v>
      </c>
      <c r="GA18">
        <v>0</v>
      </c>
      <c r="GB18">
        <v>2922.4</v>
      </c>
      <c r="GC18">
        <v>0</v>
      </c>
      <c r="GD18">
        <v>0</v>
      </c>
      <c r="GE18">
        <v>0</v>
      </c>
      <c r="GF18">
        <v>0</v>
      </c>
      <c r="GG18">
        <v>1258.3</v>
      </c>
      <c r="GH18">
        <v>0</v>
      </c>
      <c r="GI18">
        <v>1717.9</v>
      </c>
      <c r="GJ18">
        <v>510</v>
      </c>
      <c r="GK18">
        <v>0</v>
      </c>
      <c r="GL18">
        <v>0</v>
      </c>
      <c r="GM18">
        <v>0</v>
      </c>
      <c r="GN18">
        <v>0</v>
      </c>
      <c r="GO18">
        <v>0</v>
      </c>
      <c r="GP18">
        <v>0</v>
      </c>
      <c r="GQ18">
        <v>0</v>
      </c>
      <c r="GR18">
        <v>0</v>
      </c>
      <c r="GS18">
        <v>0</v>
      </c>
      <c r="GT18">
        <v>0</v>
      </c>
      <c r="GU18">
        <v>0</v>
      </c>
      <c r="GV18">
        <v>180</v>
      </c>
      <c r="GW18">
        <v>0</v>
      </c>
      <c r="GX18">
        <v>0</v>
      </c>
      <c r="GY18">
        <v>0</v>
      </c>
      <c r="GZ18">
        <v>0</v>
      </c>
      <c r="HA18">
        <v>0</v>
      </c>
      <c r="HB18">
        <v>0</v>
      </c>
      <c r="HC18">
        <v>0</v>
      </c>
      <c r="HD18">
        <v>0</v>
      </c>
      <c r="HE18">
        <v>0</v>
      </c>
      <c r="HF18">
        <v>0</v>
      </c>
      <c r="HG18" s="3"/>
      <c r="HI18" s="1"/>
      <c r="HR18" s="3"/>
    </row>
    <row r="19" spans="1:226" x14ac:dyDescent="0.25">
      <c r="A19" t="s">
        <v>285</v>
      </c>
      <c r="B19">
        <v>6</v>
      </c>
      <c r="C19">
        <v>83.3</v>
      </c>
      <c r="D19">
        <v>1139.3</v>
      </c>
      <c r="E19">
        <v>0</v>
      </c>
      <c r="F19">
        <v>0</v>
      </c>
      <c r="G19">
        <v>0</v>
      </c>
      <c r="H19">
        <v>0</v>
      </c>
      <c r="I19">
        <v>2834.6999999999898</v>
      </c>
      <c r="J19">
        <v>0</v>
      </c>
      <c r="K19">
        <v>0</v>
      </c>
      <c r="L19">
        <v>0</v>
      </c>
      <c r="M19">
        <v>0</v>
      </c>
      <c r="N19">
        <v>0</v>
      </c>
      <c r="O19">
        <v>0</v>
      </c>
      <c r="P19">
        <v>4817.8999999999996</v>
      </c>
      <c r="Q19">
        <v>6167.2</v>
      </c>
      <c r="R19">
        <v>0</v>
      </c>
      <c r="S19">
        <v>274.7</v>
      </c>
      <c r="T19">
        <v>6005.4</v>
      </c>
      <c r="U19">
        <v>0</v>
      </c>
      <c r="V19">
        <v>244.1</v>
      </c>
      <c r="W19">
        <v>0</v>
      </c>
      <c r="X19">
        <v>0</v>
      </c>
      <c r="Y19">
        <v>0</v>
      </c>
      <c r="Z19">
        <v>0</v>
      </c>
      <c r="AA19">
        <v>306.8</v>
      </c>
      <c r="AB19">
        <v>0</v>
      </c>
      <c r="AC19">
        <v>0</v>
      </c>
      <c r="AD19">
        <v>0</v>
      </c>
      <c r="AE19">
        <v>0</v>
      </c>
      <c r="AF19">
        <v>0</v>
      </c>
      <c r="AG19">
        <v>0</v>
      </c>
      <c r="AH19">
        <v>0</v>
      </c>
      <c r="AI19">
        <v>0</v>
      </c>
      <c r="AJ19">
        <v>0</v>
      </c>
      <c r="AK19">
        <v>7498.49999999999</v>
      </c>
      <c r="AL19">
        <v>0</v>
      </c>
      <c r="AM19">
        <v>0</v>
      </c>
      <c r="AN19">
        <v>0</v>
      </c>
      <c r="AO19">
        <v>0</v>
      </c>
      <c r="AP19">
        <v>0</v>
      </c>
      <c r="AQ19">
        <v>0</v>
      </c>
      <c r="AR19">
        <v>0</v>
      </c>
      <c r="AS19">
        <v>0</v>
      </c>
      <c r="AT19">
        <v>0</v>
      </c>
      <c r="AU19">
        <v>0</v>
      </c>
      <c r="AV19">
        <v>1480.7</v>
      </c>
      <c r="AW19">
        <v>0</v>
      </c>
      <c r="AX19">
        <v>584.70000000000005</v>
      </c>
      <c r="AY19">
        <v>2182.4</v>
      </c>
      <c r="AZ19">
        <v>0</v>
      </c>
      <c r="BA19">
        <v>0</v>
      </c>
      <c r="BB19">
        <v>0</v>
      </c>
      <c r="BC19">
        <v>5317.7</v>
      </c>
      <c r="BD19">
        <v>268.8</v>
      </c>
      <c r="BE19">
        <v>0</v>
      </c>
      <c r="BF19">
        <v>0</v>
      </c>
      <c r="BG19">
        <v>2632.6</v>
      </c>
      <c r="BH19">
        <v>86.3</v>
      </c>
      <c r="BI19">
        <v>0</v>
      </c>
      <c r="BJ19">
        <v>1625.6</v>
      </c>
      <c r="BK19">
        <v>7346.1</v>
      </c>
      <c r="BL19">
        <v>0</v>
      </c>
      <c r="BM19">
        <v>0</v>
      </c>
      <c r="BN19">
        <v>0</v>
      </c>
      <c r="BO19">
        <v>0</v>
      </c>
      <c r="BP19">
        <v>1862.7</v>
      </c>
      <c r="BQ19">
        <v>0</v>
      </c>
      <c r="BR19">
        <v>0</v>
      </c>
      <c r="BS19">
        <v>6045.1</v>
      </c>
      <c r="BT19">
        <v>0</v>
      </c>
      <c r="BU19">
        <v>0</v>
      </c>
      <c r="BV19">
        <v>0</v>
      </c>
      <c r="BW19">
        <v>572.4</v>
      </c>
      <c r="BX19">
        <v>5612.4</v>
      </c>
      <c r="BY19">
        <v>208.2</v>
      </c>
      <c r="BZ19">
        <v>1022</v>
      </c>
      <c r="CA19">
        <v>0</v>
      </c>
      <c r="CB19">
        <v>0</v>
      </c>
      <c r="CC19">
        <v>0</v>
      </c>
      <c r="CD19">
        <v>0</v>
      </c>
      <c r="CE19">
        <v>850.6</v>
      </c>
      <c r="CF19">
        <v>3699.7</v>
      </c>
      <c r="CG19" s="92">
        <v>27728.7</v>
      </c>
      <c r="CH19">
        <v>0</v>
      </c>
      <c r="CI19">
        <v>1529.49999999999</v>
      </c>
      <c r="CJ19">
        <v>0</v>
      </c>
      <c r="CK19">
        <v>912.5</v>
      </c>
      <c r="CL19">
        <v>0</v>
      </c>
      <c r="CM19">
        <v>0</v>
      </c>
      <c r="CN19">
        <v>0</v>
      </c>
      <c r="CO19">
        <v>0</v>
      </c>
      <c r="CP19">
        <v>0</v>
      </c>
      <c r="CQ19">
        <v>0</v>
      </c>
      <c r="CR19">
        <v>0</v>
      </c>
      <c r="CS19">
        <v>18321.0999999999</v>
      </c>
      <c r="CT19">
        <v>0</v>
      </c>
      <c r="CU19">
        <v>0</v>
      </c>
      <c r="CV19">
        <v>1197.5999999999999</v>
      </c>
      <c r="CW19">
        <v>1579.3</v>
      </c>
      <c r="CX19">
        <v>0</v>
      </c>
      <c r="CY19">
        <v>0</v>
      </c>
      <c r="CZ19">
        <v>272.8</v>
      </c>
      <c r="DA19">
        <v>0</v>
      </c>
      <c r="DB19">
        <v>0</v>
      </c>
      <c r="DC19">
        <v>0</v>
      </c>
      <c r="DD19">
        <v>0</v>
      </c>
      <c r="DE19">
        <v>0</v>
      </c>
      <c r="DF19">
        <v>0</v>
      </c>
      <c r="DG19">
        <v>0</v>
      </c>
      <c r="DH19">
        <v>2731.9</v>
      </c>
      <c r="DI19">
        <v>0</v>
      </c>
      <c r="DJ19">
        <v>0</v>
      </c>
      <c r="DK19">
        <v>0</v>
      </c>
      <c r="DL19">
        <v>1519.8</v>
      </c>
      <c r="DM19">
        <v>0</v>
      </c>
      <c r="DN19">
        <v>0</v>
      </c>
      <c r="DO19">
        <v>0</v>
      </c>
      <c r="DP19">
        <v>0</v>
      </c>
      <c r="DQ19">
        <v>0</v>
      </c>
      <c r="DR19">
        <v>0</v>
      </c>
      <c r="DS19">
        <v>0</v>
      </c>
      <c r="DT19">
        <v>0</v>
      </c>
      <c r="DU19">
        <v>0</v>
      </c>
      <c r="DV19">
        <v>0</v>
      </c>
      <c r="DW19">
        <v>0</v>
      </c>
      <c r="DX19">
        <v>0</v>
      </c>
      <c r="DY19">
        <v>0</v>
      </c>
      <c r="DZ19">
        <v>0</v>
      </c>
      <c r="EA19">
        <v>5568.4</v>
      </c>
      <c r="EB19">
        <v>0</v>
      </c>
      <c r="EC19">
        <v>0</v>
      </c>
      <c r="ED19">
        <v>0</v>
      </c>
      <c r="EE19">
        <v>0</v>
      </c>
      <c r="EF19">
        <v>0</v>
      </c>
      <c r="EG19">
        <v>0</v>
      </c>
      <c r="EH19">
        <v>0</v>
      </c>
      <c r="EI19">
        <v>0</v>
      </c>
      <c r="EJ19">
        <v>0</v>
      </c>
      <c r="EK19">
        <v>0</v>
      </c>
      <c r="EL19">
        <v>0</v>
      </c>
      <c r="EM19">
        <v>0</v>
      </c>
      <c r="EN19">
        <v>0</v>
      </c>
      <c r="EO19">
        <v>0</v>
      </c>
      <c r="EP19">
        <v>0</v>
      </c>
      <c r="EQ19">
        <v>284.10000000000002</v>
      </c>
      <c r="ER19">
        <v>0</v>
      </c>
      <c r="ES19">
        <v>0</v>
      </c>
      <c r="ET19">
        <v>0</v>
      </c>
      <c r="EU19">
        <v>0</v>
      </c>
      <c r="EV19">
        <v>0</v>
      </c>
      <c r="EW19">
        <v>0</v>
      </c>
      <c r="EX19">
        <v>2848.6</v>
      </c>
      <c r="EY19">
        <v>3299.9</v>
      </c>
      <c r="EZ19">
        <v>4127.7</v>
      </c>
      <c r="FA19">
        <v>164.6</v>
      </c>
      <c r="FB19">
        <v>0</v>
      </c>
      <c r="FC19">
        <v>0</v>
      </c>
      <c r="FD19">
        <v>0</v>
      </c>
      <c r="FE19">
        <v>0</v>
      </c>
      <c r="FF19">
        <v>0</v>
      </c>
      <c r="FG19">
        <v>0</v>
      </c>
      <c r="FH19">
        <v>0</v>
      </c>
      <c r="FI19">
        <v>0</v>
      </c>
      <c r="FJ19">
        <v>0</v>
      </c>
      <c r="FK19">
        <v>0</v>
      </c>
      <c r="FL19">
        <v>1117.3</v>
      </c>
      <c r="FM19">
        <v>0</v>
      </c>
      <c r="FN19">
        <v>6745.9</v>
      </c>
      <c r="FO19">
        <v>0</v>
      </c>
      <c r="FP19">
        <v>0</v>
      </c>
      <c r="FQ19">
        <v>0</v>
      </c>
      <c r="FR19">
        <v>242.4</v>
      </c>
      <c r="FS19">
        <v>0</v>
      </c>
      <c r="FT19">
        <v>571.20000000000005</v>
      </c>
      <c r="FU19">
        <v>0</v>
      </c>
      <c r="FV19">
        <v>4598.5</v>
      </c>
      <c r="FW19">
        <v>0</v>
      </c>
      <c r="FX19">
        <v>0</v>
      </c>
      <c r="FY19">
        <v>0</v>
      </c>
      <c r="FZ19">
        <v>0</v>
      </c>
      <c r="GA19">
        <v>5173.3</v>
      </c>
      <c r="GB19">
        <v>1993.5</v>
      </c>
      <c r="GC19">
        <v>0</v>
      </c>
      <c r="GD19">
        <v>0</v>
      </c>
      <c r="GE19">
        <v>0</v>
      </c>
      <c r="GF19">
        <v>0</v>
      </c>
      <c r="GG19">
        <v>414.7</v>
      </c>
      <c r="GH19">
        <v>0</v>
      </c>
      <c r="GI19">
        <v>646.19999999999902</v>
      </c>
      <c r="GJ19">
        <v>0</v>
      </c>
      <c r="GK19">
        <v>0</v>
      </c>
      <c r="GL19">
        <v>584.29999999999995</v>
      </c>
      <c r="GM19">
        <v>3120.4</v>
      </c>
      <c r="GN19">
        <v>0</v>
      </c>
      <c r="GO19">
        <v>541.9</v>
      </c>
      <c r="GP19">
        <v>0</v>
      </c>
      <c r="GQ19">
        <v>3388.8</v>
      </c>
      <c r="GR19">
        <v>0</v>
      </c>
      <c r="GS19">
        <v>0</v>
      </c>
      <c r="GT19">
        <v>0</v>
      </c>
      <c r="GU19">
        <v>525.4</v>
      </c>
      <c r="GV19">
        <v>0</v>
      </c>
      <c r="GW19">
        <v>0</v>
      </c>
      <c r="GX19">
        <v>0</v>
      </c>
      <c r="GY19">
        <v>0</v>
      </c>
      <c r="GZ19">
        <v>0</v>
      </c>
      <c r="HA19">
        <v>320.60000000000002</v>
      </c>
      <c r="HB19">
        <v>0</v>
      </c>
      <c r="HC19">
        <v>0</v>
      </c>
      <c r="HD19">
        <v>0</v>
      </c>
      <c r="HE19">
        <v>0</v>
      </c>
      <c r="HF19">
        <v>0</v>
      </c>
      <c r="HG19" s="3"/>
      <c r="HI19" s="1"/>
      <c r="HR19" s="3"/>
    </row>
    <row r="20" spans="1:226" x14ac:dyDescent="0.25">
      <c r="A20" t="s">
        <v>286</v>
      </c>
      <c r="B20">
        <v>1</v>
      </c>
      <c r="C20">
        <v>157.4</v>
      </c>
      <c r="D20">
        <v>8157.9</v>
      </c>
      <c r="E20">
        <v>260.5</v>
      </c>
      <c r="F20">
        <v>0</v>
      </c>
      <c r="G20">
        <v>0</v>
      </c>
      <c r="H20">
        <v>0</v>
      </c>
      <c r="I20">
        <v>180.4</v>
      </c>
      <c r="J20">
        <v>0</v>
      </c>
      <c r="K20">
        <v>0</v>
      </c>
      <c r="L20">
        <v>0</v>
      </c>
      <c r="M20">
        <v>0</v>
      </c>
      <c r="N20">
        <v>0</v>
      </c>
      <c r="O20">
        <v>95.2</v>
      </c>
      <c r="P20">
        <v>2551.4</v>
      </c>
      <c r="Q20">
        <v>4373.8999999999996</v>
      </c>
      <c r="R20">
        <v>0</v>
      </c>
      <c r="S20">
        <v>9189.2999999999993</v>
      </c>
      <c r="T20">
        <v>0</v>
      </c>
      <c r="U20">
        <v>0</v>
      </c>
      <c r="V20">
        <v>366.5</v>
      </c>
      <c r="W20">
        <v>0</v>
      </c>
      <c r="X20">
        <v>0</v>
      </c>
      <c r="Y20">
        <v>0</v>
      </c>
      <c r="Z20">
        <v>0</v>
      </c>
      <c r="AA20">
        <v>98.3</v>
      </c>
      <c r="AB20">
        <v>0</v>
      </c>
      <c r="AC20">
        <v>70.099999999999994</v>
      </c>
      <c r="AD20">
        <v>0</v>
      </c>
      <c r="AE20">
        <v>0</v>
      </c>
      <c r="AF20">
        <v>0</v>
      </c>
      <c r="AG20">
        <v>75</v>
      </c>
      <c r="AH20">
        <v>0</v>
      </c>
      <c r="AI20">
        <v>0</v>
      </c>
      <c r="AJ20">
        <v>61.3</v>
      </c>
      <c r="AK20">
        <v>43.6</v>
      </c>
      <c r="AL20">
        <v>0</v>
      </c>
      <c r="AM20">
        <v>89.7</v>
      </c>
      <c r="AN20">
        <v>0</v>
      </c>
      <c r="AO20">
        <v>0</v>
      </c>
      <c r="AP20">
        <v>173</v>
      </c>
      <c r="AQ20">
        <v>0</v>
      </c>
      <c r="AR20">
        <v>0</v>
      </c>
      <c r="AS20">
        <v>0</v>
      </c>
      <c r="AT20">
        <v>0</v>
      </c>
      <c r="AU20">
        <v>0</v>
      </c>
      <c r="AV20">
        <v>50</v>
      </c>
      <c r="AW20">
        <v>0</v>
      </c>
      <c r="AX20">
        <v>0</v>
      </c>
      <c r="AY20">
        <v>0</v>
      </c>
      <c r="AZ20">
        <v>0</v>
      </c>
      <c r="BA20">
        <v>0</v>
      </c>
      <c r="BB20">
        <v>0</v>
      </c>
      <c r="BC20">
        <v>7942.3</v>
      </c>
      <c r="BD20">
        <v>0</v>
      </c>
      <c r="BE20">
        <v>38.200000000000003</v>
      </c>
      <c r="BF20">
        <v>1519.7</v>
      </c>
      <c r="BG20">
        <v>162.6</v>
      </c>
      <c r="BH20">
        <v>27.5</v>
      </c>
      <c r="BI20">
        <v>0</v>
      </c>
      <c r="BJ20">
        <v>0</v>
      </c>
      <c r="BK20">
        <v>50.9</v>
      </c>
      <c r="BL20">
        <v>231.6</v>
      </c>
      <c r="BM20">
        <v>0</v>
      </c>
      <c r="BN20">
        <v>123.6</v>
      </c>
      <c r="BO20">
        <v>0</v>
      </c>
      <c r="BP20">
        <v>0</v>
      </c>
      <c r="BQ20">
        <v>171.2</v>
      </c>
      <c r="BR20">
        <v>60.1</v>
      </c>
      <c r="BS20">
        <v>92.1</v>
      </c>
      <c r="BT20">
        <v>0</v>
      </c>
      <c r="BU20">
        <v>0</v>
      </c>
      <c r="BV20">
        <v>0</v>
      </c>
      <c r="BW20">
        <v>22821.199999999899</v>
      </c>
      <c r="BX20">
        <v>77.8</v>
      </c>
      <c r="BY20">
        <v>0</v>
      </c>
      <c r="BZ20">
        <v>42</v>
      </c>
      <c r="CA20">
        <v>0</v>
      </c>
      <c r="CB20">
        <v>0</v>
      </c>
      <c r="CC20">
        <v>0</v>
      </c>
      <c r="CD20">
        <v>0</v>
      </c>
      <c r="CE20">
        <v>58.1</v>
      </c>
      <c r="CF20">
        <v>176.6</v>
      </c>
      <c r="CG20" s="92">
        <v>59442.8999999999</v>
      </c>
      <c r="CH20">
        <v>367.29999999999899</v>
      </c>
      <c r="CI20">
        <v>0</v>
      </c>
      <c r="CJ20">
        <v>0</v>
      </c>
      <c r="CK20">
        <v>29.1</v>
      </c>
      <c r="CL20">
        <v>0</v>
      </c>
      <c r="CM20">
        <v>0</v>
      </c>
      <c r="CN20">
        <v>0</v>
      </c>
      <c r="CO20">
        <v>0</v>
      </c>
      <c r="CP20">
        <v>161.80000000000001</v>
      </c>
      <c r="CQ20">
        <v>0</v>
      </c>
      <c r="CR20">
        <v>98.9</v>
      </c>
      <c r="CS20">
        <v>10861.9</v>
      </c>
      <c r="CT20">
        <v>152.69999999999999</v>
      </c>
      <c r="CU20">
        <v>35.799999999999997</v>
      </c>
      <c r="CV20">
        <v>0</v>
      </c>
      <c r="CW20">
        <v>0</v>
      </c>
      <c r="CX20">
        <v>0</v>
      </c>
      <c r="CY20">
        <v>0</v>
      </c>
      <c r="CZ20">
        <v>0</v>
      </c>
      <c r="DA20">
        <v>0</v>
      </c>
      <c r="DB20">
        <v>0</v>
      </c>
      <c r="DC20">
        <v>0</v>
      </c>
      <c r="DD20">
        <v>0</v>
      </c>
      <c r="DE20">
        <v>0</v>
      </c>
      <c r="DF20">
        <v>60</v>
      </c>
      <c r="DG20">
        <v>0</v>
      </c>
      <c r="DH20">
        <v>132.1</v>
      </c>
      <c r="DI20">
        <v>0</v>
      </c>
      <c r="DJ20">
        <v>0</v>
      </c>
      <c r="DK20">
        <v>0</v>
      </c>
      <c r="DL20">
        <v>150.80000000000001</v>
      </c>
      <c r="DM20">
        <v>2029.9</v>
      </c>
      <c r="DN20">
        <v>0</v>
      </c>
      <c r="DO20">
        <v>0</v>
      </c>
      <c r="DP20">
        <v>3095.4</v>
      </c>
      <c r="DQ20">
        <v>0</v>
      </c>
      <c r="DR20">
        <v>138.80000000000001</v>
      </c>
      <c r="DS20">
        <v>0</v>
      </c>
      <c r="DT20">
        <v>100</v>
      </c>
      <c r="DU20">
        <v>0</v>
      </c>
      <c r="DV20">
        <v>125.2</v>
      </c>
      <c r="DW20">
        <v>105.5</v>
      </c>
      <c r="DX20">
        <v>0</v>
      </c>
      <c r="DY20">
        <v>0</v>
      </c>
      <c r="DZ20">
        <v>240.7</v>
      </c>
      <c r="EA20">
        <v>0</v>
      </c>
      <c r="EB20">
        <v>0</v>
      </c>
      <c r="EC20">
        <v>319.7</v>
      </c>
      <c r="ED20">
        <v>472.1</v>
      </c>
      <c r="EE20">
        <v>0</v>
      </c>
      <c r="EF20">
        <v>0</v>
      </c>
      <c r="EG20">
        <v>0</v>
      </c>
      <c r="EH20">
        <v>186.39999999999901</v>
      </c>
      <c r="EI20">
        <v>205</v>
      </c>
      <c r="EJ20">
        <v>7699.6</v>
      </c>
      <c r="EK20">
        <v>0</v>
      </c>
      <c r="EL20">
        <v>0</v>
      </c>
      <c r="EM20">
        <v>0</v>
      </c>
      <c r="EN20">
        <v>86</v>
      </c>
      <c r="EO20">
        <v>0</v>
      </c>
      <c r="EP20">
        <v>0</v>
      </c>
      <c r="EQ20">
        <v>344.8</v>
      </c>
      <c r="ER20">
        <v>0</v>
      </c>
      <c r="ES20">
        <v>0</v>
      </c>
      <c r="ET20">
        <v>0</v>
      </c>
      <c r="EU20">
        <v>0</v>
      </c>
      <c r="EV20">
        <v>0</v>
      </c>
      <c r="EW20">
        <v>53</v>
      </c>
      <c r="EX20">
        <v>46.3</v>
      </c>
      <c r="EY20">
        <v>1096</v>
      </c>
      <c r="EZ20">
        <v>240.6</v>
      </c>
      <c r="FA20">
        <v>46.1</v>
      </c>
      <c r="FB20">
        <v>0</v>
      </c>
      <c r="FC20">
        <v>0</v>
      </c>
      <c r="FD20">
        <v>0</v>
      </c>
      <c r="FE20">
        <v>64.7</v>
      </c>
      <c r="FF20">
        <v>0</v>
      </c>
      <c r="FG20">
        <v>0</v>
      </c>
      <c r="FH20">
        <v>82.8</v>
      </c>
      <c r="FI20">
        <v>75.5</v>
      </c>
      <c r="FJ20">
        <v>139</v>
      </c>
      <c r="FK20">
        <v>0</v>
      </c>
      <c r="FL20">
        <v>0</v>
      </c>
      <c r="FM20">
        <v>0</v>
      </c>
      <c r="FN20">
        <v>6154.5</v>
      </c>
      <c r="FO20">
        <v>0</v>
      </c>
      <c r="FP20">
        <v>0</v>
      </c>
      <c r="FQ20">
        <v>0</v>
      </c>
      <c r="FR20">
        <v>0</v>
      </c>
      <c r="FS20">
        <v>0</v>
      </c>
      <c r="FT20">
        <v>0</v>
      </c>
      <c r="FU20">
        <v>261.5</v>
      </c>
      <c r="FV20">
        <v>0</v>
      </c>
      <c r="FW20">
        <v>0</v>
      </c>
      <c r="FX20">
        <v>0</v>
      </c>
      <c r="FY20">
        <v>0</v>
      </c>
      <c r="FZ20">
        <v>0</v>
      </c>
      <c r="GA20">
        <v>1050</v>
      </c>
      <c r="GB20">
        <v>0</v>
      </c>
      <c r="GC20">
        <v>0</v>
      </c>
      <c r="GD20">
        <v>0</v>
      </c>
      <c r="GE20">
        <v>201.6</v>
      </c>
      <c r="GF20">
        <v>5576.4</v>
      </c>
      <c r="GG20">
        <v>0</v>
      </c>
      <c r="GH20">
        <v>0</v>
      </c>
      <c r="GI20">
        <v>0</v>
      </c>
      <c r="GJ20">
        <v>0</v>
      </c>
      <c r="GK20">
        <v>0</v>
      </c>
      <c r="GL20">
        <v>0</v>
      </c>
      <c r="GM20">
        <v>0</v>
      </c>
      <c r="GN20">
        <v>0</v>
      </c>
      <c r="GO20">
        <v>0</v>
      </c>
      <c r="GP20">
        <v>60.2</v>
      </c>
      <c r="GQ20">
        <v>0</v>
      </c>
      <c r="GR20">
        <v>0</v>
      </c>
      <c r="GS20">
        <v>0</v>
      </c>
      <c r="GT20">
        <v>6812.6</v>
      </c>
      <c r="GU20">
        <v>0</v>
      </c>
      <c r="GV20">
        <v>0</v>
      </c>
      <c r="GW20">
        <v>0</v>
      </c>
      <c r="GX20">
        <v>0</v>
      </c>
      <c r="GY20">
        <v>0</v>
      </c>
      <c r="GZ20">
        <v>0</v>
      </c>
      <c r="HA20">
        <v>189.8</v>
      </c>
      <c r="HB20">
        <v>0</v>
      </c>
      <c r="HC20">
        <v>177.1</v>
      </c>
      <c r="HD20">
        <v>0</v>
      </c>
      <c r="HE20">
        <v>0</v>
      </c>
      <c r="HF20">
        <v>0</v>
      </c>
    </row>
    <row r="21" spans="1:226" x14ac:dyDescent="0.25">
      <c r="A21" t="s">
        <v>287</v>
      </c>
      <c r="B21">
        <v>2</v>
      </c>
      <c r="C21">
        <v>0</v>
      </c>
      <c r="D21">
        <v>0</v>
      </c>
      <c r="E21">
        <v>0</v>
      </c>
      <c r="F21">
        <v>704.8</v>
      </c>
      <c r="G21">
        <v>0</v>
      </c>
      <c r="H21">
        <v>0</v>
      </c>
      <c r="I21">
        <v>2120.1999999999998</v>
      </c>
      <c r="J21">
        <v>0</v>
      </c>
      <c r="K21">
        <v>1065.7</v>
      </c>
      <c r="L21">
        <v>925</v>
      </c>
      <c r="M21">
        <v>0</v>
      </c>
      <c r="N21">
        <v>0</v>
      </c>
      <c r="O21">
        <v>88.5</v>
      </c>
      <c r="P21">
        <v>241.3</v>
      </c>
      <c r="Q21">
        <v>884.8</v>
      </c>
      <c r="R21">
        <v>110</v>
      </c>
      <c r="S21">
        <v>16393.900000000001</v>
      </c>
      <c r="T21">
        <v>0</v>
      </c>
      <c r="U21">
        <v>0</v>
      </c>
      <c r="V21">
        <v>0</v>
      </c>
      <c r="W21">
        <v>0</v>
      </c>
      <c r="X21">
        <v>0</v>
      </c>
      <c r="Y21">
        <v>0</v>
      </c>
      <c r="Z21">
        <v>0</v>
      </c>
      <c r="AA21">
        <v>0</v>
      </c>
      <c r="AB21">
        <v>0</v>
      </c>
      <c r="AC21">
        <v>277.89999999999998</v>
      </c>
      <c r="AD21">
        <v>0</v>
      </c>
      <c r="AE21">
        <v>0</v>
      </c>
      <c r="AF21">
        <v>0</v>
      </c>
      <c r="AG21">
        <v>0</v>
      </c>
      <c r="AH21">
        <v>0</v>
      </c>
      <c r="AI21">
        <v>0</v>
      </c>
      <c r="AJ21">
        <v>166.5</v>
      </c>
      <c r="AK21">
        <v>1850</v>
      </c>
      <c r="AL21">
        <v>0</v>
      </c>
      <c r="AM21">
        <v>0</v>
      </c>
      <c r="AN21">
        <v>0</v>
      </c>
      <c r="AO21">
        <v>0</v>
      </c>
      <c r="AP21">
        <v>0</v>
      </c>
      <c r="AQ21">
        <v>0</v>
      </c>
      <c r="AR21">
        <v>1559.3</v>
      </c>
      <c r="AS21">
        <v>146.6</v>
      </c>
      <c r="AT21">
        <v>0</v>
      </c>
      <c r="AU21">
        <v>293.39999999999998</v>
      </c>
      <c r="AV21">
        <v>848</v>
      </c>
      <c r="AW21">
        <v>0</v>
      </c>
      <c r="AX21">
        <v>4158.3</v>
      </c>
      <c r="AY21">
        <v>0</v>
      </c>
      <c r="AZ21">
        <v>0</v>
      </c>
      <c r="BA21">
        <v>113</v>
      </c>
      <c r="BB21">
        <v>0</v>
      </c>
      <c r="BC21">
        <v>261.7</v>
      </c>
      <c r="BD21">
        <v>0</v>
      </c>
      <c r="BE21">
        <v>1441.2</v>
      </c>
      <c r="BF21">
        <v>812.1</v>
      </c>
      <c r="BG21">
        <v>0</v>
      </c>
      <c r="BH21">
        <v>7016.1</v>
      </c>
      <c r="BI21">
        <v>77.3</v>
      </c>
      <c r="BJ21">
        <v>116.5</v>
      </c>
      <c r="BK21">
        <v>904.1</v>
      </c>
      <c r="BL21">
        <v>0</v>
      </c>
      <c r="BM21">
        <v>0</v>
      </c>
      <c r="BN21">
        <v>0</v>
      </c>
      <c r="BO21">
        <v>0</v>
      </c>
      <c r="BP21">
        <v>2264</v>
      </c>
      <c r="BQ21">
        <v>0</v>
      </c>
      <c r="BR21">
        <v>0</v>
      </c>
      <c r="BS21">
        <v>3336.2</v>
      </c>
      <c r="BT21">
        <v>1066.3999999999901</v>
      </c>
      <c r="BU21">
        <v>71.599999999999994</v>
      </c>
      <c r="BV21">
        <v>0</v>
      </c>
      <c r="BW21">
        <v>9365.2000000000007</v>
      </c>
      <c r="BX21">
        <v>506.4</v>
      </c>
      <c r="BY21">
        <v>0</v>
      </c>
      <c r="BZ21">
        <v>1076.5999999999999</v>
      </c>
      <c r="CA21">
        <v>134.5</v>
      </c>
      <c r="CB21">
        <v>0</v>
      </c>
      <c r="CC21">
        <v>36.799999999999997</v>
      </c>
      <c r="CD21">
        <v>393.4</v>
      </c>
      <c r="CE21">
        <v>0</v>
      </c>
      <c r="CF21">
        <v>0</v>
      </c>
      <c r="CG21" s="92">
        <v>76533</v>
      </c>
      <c r="CH21">
        <v>0</v>
      </c>
      <c r="CI21">
        <v>1042</v>
      </c>
      <c r="CJ21">
        <v>0</v>
      </c>
      <c r="CK21">
        <v>25.4</v>
      </c>
      <c r="CL21">
        <v>0</v>
      </c>
      <c r="CM21">
        <v>0</v>
      </c>
      <c r="CN21">
        <v>145.19999999999999</v>
      </c>
      <c r="CO21">
        <v>0</v>
      </c>
      <c r="CP21">
        <v>0</v>
      </c>
      <c r="CQ21">
        <v>0</v>
      </c>
      <c r="CR21">
        <v>0</v>
      </c>
      <c r="CS21">
        <v>22299.3999999999</v>
      </c>
      <c r="CT21">
        <v>0</v>
      </c>
      <c r="CU21">
        <v>12</v>
      </c>
      <c r="CV21">
        <v>0</v>
      </c>
      <c r="CW21">
        <v>642.70000000000005</v>
      </c>
      <c r="CX21">
        <v>0</v>
      </c>
      <c r="CY21">
        <v>170</v>
      </c>
      <c r="CZ21">
        <v>86.6</v>
      </c>
      <c r="DA21">
        <v>0</v>
      </c>
      <c r="DB21">
        <v>0</v>
      </c>
      <c r="DC21">
        <v>0</v>
      </c>
      <c r="DD21">
        <v>0</v>
      </c>
      <c r="DE21">
        <v>317.10000000000002</v>
      </c>
      <c r="DF21">
        <v>135.6</v>
      </c>
      <c r="DG21">
        <v>0</v>
      </c>
      <c r="DH21">
        <v>9271.5</v>
      </c>
      <c r="DI21">
        <v>0</v>
      </c>
      <c r="DJ21">
        <v>0</v>
      </c>
      <c r="DK21">
        <v>812</v>
      </c>
      <c r="DL21">
        <v>3505.6</v>
      </c>
      <c r="DM21">
        <v>5858.8</v>
      </c>
      <c r="DN21">
        <v>0</v>
      </c>
      <c r="DO21">
        <v>0</v>
      </c>
      <c r="DP21">
        <v>1564.5</v>
      </c>
      <c r="DQ21">
        <v>0</v>
      </c>
      <c r="DR21">
        <v>323.8</v>
      </c>
      <c r="DS21">
        <v>0</v>
      </c>
      <c r="DT21">
        <v>1070.0999999999999</v>
      </c>
      <c r="DU21">
        <v>0</v>
      </c>
      <c r="DV21">
        <v>0</v>
      </c>
      <c r="DW21">
        <v>49.6</v>
      </c>
      <c r="DX21">
        <v>227.2</v>
      </c>
      <c r="DY21">
        <v>928.7</v>
      </c>
      <c r="DZ21">
        <v>0</v>
      </c>
      <c r="EA21">
        <v>597.29999999999995</v>
      </c>
      <c r="EB21">
        <v>0</v>
      </c>
      <c r="EC21">
        <v>0</v>
      </c>
      <c r="ED21">
        <v>7900.2</v>
      </c>
      <c r="EE21">
        <v>249.2</v>
      </c>
      <c r="EF21">
        <v>391.7</v>
      </c>
      <c r="EG21">
        <v>0</v>
      </c>
      <c r="EH21">
        <v>25</v>
      </c>
      <c r="EI21">
        <v>1515</v>
      </c>
      <c r="EJ21">
        <v>0</v>
      </c>
      <c r="EK21">
        <v>1929.6</v>
      </c>
      <c r="EL21">
        <v>0</v>
      </c>
      <c r="EM21">
        <v>0</v>
      </c>
      <c r="EN21">
        <v>183.8</v>
      </c>
      <c r="EO21">
        <v>0</v>
      </c>
      <c r="EP21">
        <v>77.2</v>
      </c>
      <c r="EQ21">
        <v>0</v>
      </c>
      <c r="ER21">
        <v>0</v>
      </c>
      <c r="ES21">
        <v>0</v>
      </c>
      <c r="ET21">
        <v>457.5</v>
      </c>
      <c r="EU21">
        <v>0</v>
      </c>
      <c r="EV21">
        <v>0</v>
      </c>
      <c r="EW21">
        <v>435.7</v>
      </c>
      <c r="EX21">
        <v>1326.6</v>
      </c>
      <c r="EY21">
        <v>10904.4</v>
      </c>
      <c r="EZ21">
        <v>1280.5</v>
      </c>
      <c r="FA21">
        <v>74.099999999999994</v>
      </c>
      <c r="FB21">
        <v>372</v>
      </c>
      <c r="FC21">
        <v>0</v>
      </c>
      <c r="FD21">
        <v>0</v>
      </c>
      <c r="FE21">
        <v>0</v>
      </c>
      <c r="FF21">
        <v>122</v>
      </c>
      <c r="FG21">
        <v>0</v>
      </c>
      <c r="FH21">
        <v>0</v>
      </c>
      <c r="FI21">
        <v>0</v>
      </c>
      <c r="FJ21">
        <v>0</v>
      </c>
      <c r="FK21">
        <v>0</v>
      </c>
      <c r="FL21">
        <v>0</v>
      </c>
      <c r="FM21">
        <v>0</v>
      </c>
      <c r="FN21">
        <v>1558.5</v>
      </c>
      <c r="FO21">
        <v>0</v>
      </c>
      <c r="FP21">
        <v>0</v>
      </c>
      <c r="FQ21">
        <v>875</v>
      </c>
      <c r="FR21">
        <v>684.8</v>
      </c>
      <c r="FS21">
        <v>0</v>
      </c>
      <c r="FT21">
        <v>0</v>
      </c>
      <c r="FU21">
        <v>1710.3</v>
      </c>
      <c r="FV21">
        <v>15.2</v>
      </c>
      <c r="FW21">
        <v>942.5</v>
      </c>
      <c r="FX21">
        <v>0</v>
      </c>
      <c r="FY21">
        <v>0</v>
      </c>
      <c r="FZ21">
        <v>0</v>
      </c>
      <c r="GA21">
        <v>5500</v>
      </c>
      <c r="GB21">
        <v>0</v>
      </c>
      <c r="GC21">
        <v>0</v>
      </c>
      <c r="GD21">
        <v>0</v>
      </c>
      <c r="GE21">
        <v>145.6</v>
      </c>
      <c r="GF21">
        <v>2332.8999999999901</v>
      </c>
      <c r="GG21">
        <v>0</v>
      </c>
      <c r="GH21">
        <v>0</v>
      </c>
      <c r="GI21">
        <v>0</v>
      </c>
      <c r="GJ21">
        <v>1176.5999999999999</v>
      </c>
      <c r="GK21">
        <v>0</v>
      </c>
      <c r="GL21">
        <v>84.5</v>
      </c>
      <c r="GM21">
        <v>0</v>
      </c>
      <c r="GN21">
        <v>0</v>
      </c>
      <c r="GO21">
        <v>0</v>
      </c>
      <c r="GP21">
        <v>0</v>
      </c>
      <c r="GQ21">
        <v>4909</v>
      </c>
      <c r="GR21">
        <v>0</v>
      </c>
      <c r="GS21">
        <v>153</v>
      </c>
      <c r="GT21">
        <v>1090.69999999999</v>
      </c>
      <c r="GU21">
        <v>0</v>
      </c>
      <c r="GV21">
        <v>239</v>
      </c>
      <c r="GW21">
        <v>0</v>
      </c>
      <c r="GX21">
        <v>2754</v>
      </c>
      <c r="GY21">
        <v>189</v>
      </c>
      <c r="GZ21">
        <v>301.2</v>
      </c>
      <c r="HA21">
        <v>2588.6</v>
      </c>
      <c r="HB21">
        <v>366.6</v>
      </c>
      <c r="HC21">
        <v>0</v>
      </c>
      <c r="HD21">
        <v>0</v>
      </c>
      <c r="HE21">
        <v>231.3</v>
      </c>
      <c r="HF21">
        <v>267.10000000000002</v>
      </c>
    </row>
    <row r="22" spans="1:226" x14ac:dyDescent="0.25">
      <c r="A22" t="s">
        <v>288</v>
      </c>
      <c r="B22">
        <v>3</v>
      </c>
      <c r="C22">
        <v>980</v>
      </c>
      <c r="D22">
        <v>0</v>
      </c>
      <c r="E22">
        <v>0</v>
      </c>
      <c r="F22">
        <v>0</v>
      </c>
      <c r="G22">
        <v>0</v>
      </c>
      <c r="H22">
        <v>0</v>
      </c>
      <c r="I22">
        <v>236.5</v>
      </c>
      <c r="J22">
        <v>0</v>
      </c>
      <c r="K22">
        <v>0</v>
      </c>
      <c r="L22">
        <v>0</v>
      </c>
      <c r="M22">
        <v>390.2</v>
      </c>
      <c r="N22">
        <v>0</v>
      </c>
      <c r="O22">
        <v>0</v>
      </c>
      <c r="P22">
        <v>0</v>
      </c>
      <c r="Q22">
        <v>2470</v>
      </c>
      <c r="R22">
        <v>0</v>
      </c>
      <c r="S22">
        <v>15249.199999999901</v>
      </c>
      <c r="T22">
        <v>0</v>
      </c>
      <c r="U22">
        <v>0</v>
      </c>
      <c r="V22">
        <v>0</v>
      </c>
      <c r="W22">
        <v>122.4</v>
      </c>
      <c r="X22">
        <v>0</v>
      </c>
      <c r="Y22">
        <v>148.69999999999999</v>
      </c>
      <c r="Z22">
        <v>0</v>
      </c>
      <c r="AA22">
        <v>2848.6</v>
      </c>
      <c r="AB22">
        <v>121.1</v>
      </c>
      <c r="AC22">
        <v>0</v>
      </c>
      <c r="AD22">
        <v>0</v>
      </c>
      <c r="AE22">
        <v>259.7</v>
      </c>
      <c r="AF22">
        <v>0</v>
      </c>
      <c r="AG22">
        <v>0</v>
      </c>
      <c r="AH22">
        <v>0</v>
      </c>
      <c r="AI22">
        <v>0</v>
      </c>
      <c r="AJ22">
        <v>0</v>
      </c>
      <c r="AK22">
        <v>3176.3</v>
      </c>
      <c r="AL22">
        <v>0</v>
      </c>
      <c r="AM22">
        <v>935.2</v>
      </c>
      <c r="AN22">
        <v>24</v>
      </c>
      <c r="AO22">
        <v>0</v>
      </c>
      <c r="AP22">
        <v>0</v>
      </c>
      <c r="AQ22">
        <v>0</v>
      </c>
      <c r="AR22">
        <v>0</v>
      </c>
      <c r="AS22">
        <v>0</v>
      </c>
      <c r="AT22">
        <v>377.1</v>
      </c>
      <c r="AU22">
        <v>0</v>
      </c>
      <c r="AV22">
        <v>43.3</v>
      </c>
      <c r="AW22">
        <v>73.099999999999994</v>
      </c>
      <c r="AX22">
        <v>85.9</v>
      </c>
      <c r="AY22">
        <v>0</v>
      </c>
      <c r="AZ22">
        <v>0</v>
      </c>
      <c r="BA22">
        <v>1837.1</v>
      </c>
      <c r="BB22">
        <v>823.4</v>
      </c>
      <c r="BC22">
        <v>3305.7</v>
      </c>
      <c r="BD22">
        <v>0</v>
      </c>
      <c r="BE22">
        <v>781.7</v>
      </c>
      <c r="BF22">
        <v>208.2</v>
      </c>
      <c r="BG22">
        <v>14228.9</v>
      </c>
      <c r="BH22">
        <v>3343.4</v>
      </c>
      <c r="BI22">
        <v>0</v>
      </c>
      <c r="BJ22">
        <v>0</v>
      </c>
      <c r="BK22">
        <v>3519.7</v>
      </c>
      <c r="BL22">
        <v>0</v>
      </c>
      <c r="BM22">
        <v>0</v>
      </c>
      <c r="BN22">
        <v>1092.3</v>
      </c>
      <c r="BO22">
        <v>0</v>
      </c>
      <c r="BP22">
        <v>182.7</v>
      </c>
      <c r="BQ22">
        <v>0</v>
      </c>
      <c r="BR22">
        <v>0</v>
      </c>
      <c r="BS22">
        <v>121</v>
      </c>
      <c r="BT22">
        <v>0</v>
      </c>
      <c r="BU22">
        <v>0</v>
      </c>
      <c r="BV22">
        <v>373.3</v>
      </c>
      <c r="BW22">
        <v>1170.0999999999999</v>
      </c>
      <c r="BX22">
        <v>0</v>
      </c>
      <c r="BY22">
        <v>30</v>
      </c>
      <c r="BZ22">
        <v>141.19999999999999</v>
      </c>
      <c r="CA22">
        <v>0</v>
      </c>
      <c r="CB22">
        <v>0</v>
      </c>
      <c r="CC22">
        <v>1057.8999999999901</v>
      </c>
      <c r="CD22">
        <v>1345.8</v>
      </c>
      <c r="CE22">
        <v>1078</v>
      </c>
      <c r="CF22">
        <v>3015.5</v>
      </c>
      <c r="CG22" s="92">
        <v>160292.1</v>
      </c>
      <c r="CH22">
        <v>0</v>
      </c>
      <c r="CI22">
        <v>679.2</v>
      </c>
      <c r="CJ22">
        <v>0</v>
      </c>
      <c r="CK22">
        <v>1358.3</v>
      </c>
      <c r="CL22">
        <v>505.5</v>
      </c>
      <c r="CM22">
        <v>0</v>
      </c>
      <c r="CN22">
        <v>87.3</v>
      </c>
      <c r="CO22">
        <v>135</v>
      </c>
      <c r="CP22">
        <v>0</v>
      </c>
      <c r="CQ22">
        <v>193.8</v>
      </c>
      <c r="CR22">
        <v>0</v>
      </c>
      <c r="CS22">
        <v>30780.9</v>
      </c>
      <c r="CT22">
        <v>0</v>
      </c>
      <c r="CU22">
        <v>1646.4</v>
      </c>
      <c r="CV22">
        <v>16.2</v>
      </c>
      <c r="CW22">
        <v>571.9</v>
      </c>
      <c r="CX22">
        <v>0</v>
      </c>
      <c r="CY22">
        <v>0</v>
      </c>
      <c r="CZ22">
        <v>0</v>
      </c>
      <c r="DA22">
        <v>319.60000000000002</v>
      </c>
      <c r="DB22">
        <v>0</v>
      </c>
      <c r="DC22">
        <v>388</v>
      </c>
      <c r="DD22">
        <v>0</v>
      </c>
      <c r="DE22">
        <v>0</v>
      </c>
      <c r="DF22">
        <v>0</v>
      </c>
      <c r="DG22">
        <v>322.89999999999998</v>
      </c>
      <c r="DH22">
        <v>245.7</v>
      </c>
      <c r="DI22">
        <v>0</v>
      </c>
      <c r="DJ22">
        <v>0</v>
      </c>
      <c r="DK22">
        <v>0</v>
      </c>
      <c r="DL22">
        <v>3564.7</v>
      </c>
      <c r="DM22">
        <v>8606.6</v>
      </c>
      <c r="DN22">
        <v>0</v>
      </c>
      <c r="DO22">
        <v>0</v>
      </c>
      <c r="DP22">
        <v>247.79999999999899</v>
      </c>
      <c r="DQ22">
        <v>75.400000000000006</v>
      </c>
      <c r="DR22">
        <v>0</v>
      </c>
      <c r="DS22">
        <v>1763.3</v>
      </c>
      <c r="DT22">
        <v>0</v>
      </c>
      <c r="DU22">
        <v>165.9</v>
      </c>
      <c r="DV22">
        <v>0</v>
      </c>
      <c r="DW22">
        <v>0</v>
      </c>
      <c r="DX22">
        <v>0</v>
      </c>
      <c r="DY22">
        <v>0</v>
      </c>
      <c r="DZ22">
        <v>0</v>
      </c>
      <c r="EA22">
        <v>0</v>
      </c>
      <c r="EB22">
        <v>0</v>
      </c>
      <c r="EC22">
        <v>25.9</v>
      </c>
      <c r="ED22">
        <v>4589.8</v>
      </c>
      <c r="EE22">
        <v>0</v>
      </c>
      <c r="EF22">
        <v>42.2</v>
      </c>
      <c r="EG22">
        <v>0</v>
      </c>
      <c r="EH22">
        <v>51.4</v>
      </c>
      <c r="EI22">
        <v>0</v>
      </c>
      <c r="EJ22">
        <v>1774.8</v>
      </c>
      <c r="EK22">
        <v>42.2</v>
      </c>
      <c r="EL22">
        <v>166</v>
      </c>
      <c r="EM22">
        <v>0</v>
      </c>
      <c r="EN22">
        <v>64.099999999999994</v>
      </c>
      <c r="EO22">
        <v>0</v>
      </c>
      <c r="EP22">
        <v>0</v>
      </c>
      <c r="EQ22">
        <v>1544.9</v>
      </c>
      <c r="ER22">
        <v>0</v>
      </c>
      <c r="ES22">
        <v>0</v>
      </c>
      <c r="ET22">
        <v>0</v>
      </c>
      <c r="EU22">
        <v>0</v>
      </c>
      <c r="EV22">
        <v>398.7</v>
      </c>
      <c r="EW22">
        <v>3027.1</v>
      </c>
      <c r="EX22">
        <v>144.30000000000001</v>
      </c>
      <c r="EY22">
        <v>2444.5</v>
      </c>
      <c r="EZ22">
        <v>378.4</v>
      </c>
      <c r="FA22">
        <v>145.9</v>
      </c>
      <c r="FB22">
        <v>0</v>
      </c>
      <c r="FC22">
        <v>0</v>
      </c>
      <c r="FD22">
        <v>0</v>
      </c>
      <c r="FE22">
        <v>0</v>
      </c>
      <c r="FF22">
        <v>0</v>
      </c>
      <c r="FG22">
        <v>0</v>
      </c>
      <c r="FH22">
        <v>0</v>
      </c>
      <c r="FI22">
        <v>0</v>
      </c>
      <c r="FJ22">
        <v>0</v>
      </c>
      <c r="FK22">
        <v>0</v>
      </c>
      <c r="FL22">
        <v>0</v>
      </c>
      <c r="FM22">
        <v>0</v>
      </c>
      <c r="FN22">
        <v>201.6</v>
      </c>
      <c r="FO22">
        <v>0</v>
      </c>
      <c r="FP22">
        <v>313.39999999999998</v>
      </c>
      <c r="FQ22">
        <v>0</v>
      </c>
      <c r="FR22">
        <v>796.5</v>
      </c>
      <c r="FS22">
        <v>0</v>
      </c>
      <c r="FT22">
        <v>237.9</v>
      </c>
      <c r="FU22">
        <v>666.599999999999</v>
      </c>
      <c r="FV22">
        <v>0</v>
      </c>
      <c r="FW22">
        <v>180</v>
      </c>
      <c r="FX22">
        <v>0</v>
      </c>
      <c r="FY22">
        <v>358.3</v>
      </c>
      <c r="FZ22">
        <v>0</v>
      </c>
      <c r="GA22">
        <v>1313.6</v>
      </c>
      <c r="GB22">
        <v>0</v>
      </c>
      <c r="GC22">
        <v>0</v>
      </c>
      <c r="GD22">
        <v>98.1</v>
      </c>
      <c r="GE22">
        <v>99.5</v>
      </c>
      <c r="GF22">
        <v>0</v>
      </c>
      <c r="GG22">
        <v>2527.6</v>
      </c>
      <c r="GH22">
        <v>0</v>
      </c>
      <c r="GI22">
        <v>53.6</v>
      </c>
      <c r="GJ22">
        <v>45.4</v>
      </c>
      <c r="GK22">
        <v>0</v>
      </c>
      <c r="GL22">
        <v>225.39999999999901</v>
      </c>
      <c r="GM22">
        <v>0</v>
      </c>
      <c r="GN22">
        <v>0</v>
      </c>
      <c r="GO22">
        <v>0</v>
      </c>
      <c r="GP22">
        <v>0</v>
      </c>
      <c r="GQ22">
        <v>0</v>
      </c>
      <c r="GR22">
        <v>0</v>
      </c>
      <c r="GS22">
        <v>0</v>
      </c>
      <c r="GT22">
        <v>1613.1</v>
      </c>
      <c r="GU22">
        <v>672</v>
      </c>
      <c r="GV22">
        <v>1067.2</v>
      </c>
      <c r="GW22">
        <v>715</v>
      </c>
      <c r="GX22">
        <v>0</v>
      </c>
      <c r="GY22">
        <v>0</v>
      </c>
      <c r="GZ22">
        <v>0</v>
      </c>
      <c r="HA22">
        <v>24.2</v>
      </c>
      <c r="HB22">
        <v>0</v>
      </c>
      <c r="HC22">
        <v>0</v>
      </c>
      <c r="HD22">
        <v>0</v>
      </c>
      <c r="HE22">
        <v>0</v>
      </c>
      <c r="HF22">
        <v>0</v>
      </c>
    </row>
    <row r="23" spans="1:226" x14ac:dyDescent="0.25">
      <c r="A23" t="s">
        <v>288</v>
      </c>
      <c r="B23">
        <v>3</v>
      </c>
      <c r="C23">
        <v>980</v>
      </c>
      <c r="D23">
        <v>0</v>
      </c>
      <c r="E23">
        <v>0</v>
      </c>
      <c r="F23">
        <v>0</v>
      </c>
      <c r="G23">
        <v>0</v>
      </c>
      <c r="H23">
        <v>0</v>
      </c>
      <c r="I23">
        <v>236.5</v>
      </c>
      <c r="J23">
        <v>0</v>
      </c>
      <c r="K23">
        <v>0</v>
      </c>
      <c r="L23">
        <v>0</v>
      </c>
      <c r="M23">
        <v>390.2</v>
      </c>
      <c r="N23">
        <v>0</v>
      </c>
      <c r="O23">
        <v>0</v>
      </c>
      <c r="P23">
        <v>0</v>
      </c>
      <c r="Q23">
        <v>2470</v>
      </c>
      <c r="R23">
        <v>0</v>
      </c>
      <c r="S23">
        <v>15249.199999999901</v>
      </c>
      <c r="T23">
        <v>0</v>
      </c>
      <c r="U23">
        <v>0</v>
      </c>
      <c r="V23">
        <v>0</v>
      </c>
      <c r="W23">
        <v>122.4</v>
      </c>
      <c r="X23">
        <v>0</v>
      </c>
      <c r="Y23">
        <v>148.69999999999999</v>
      </c>
      <c r="Z23">
        <v>0</v>
      </c>
      <c r="AA23">
        <v>2848.6</v>
      </c>
      <c r="AB23">
        <v>121.1</v>
      </c>
      <c r="AC23">
        <v>0</v>
      </c>
      <c r="AD23">
        <v>0</v>
      </c>
      <c r="AE23">
        <v>259.7</v>
      </c>
      <c r="AF23">
        <v>0</v>
      </c>
      <c r="AG23">
        <v>0</v>
      </c>
      <c r="AH23">
        <v>0</v>
      </c>
      <c r="AI23">
        <v>0</v>
      </c>
      <c r="AJ23">
        <v>0</v>
      </c>
      <c r="AK23">
        <v>3176.3</v>
      </c>
      <c r="AL23">
        <v>0</v>
      </c>
      <c r="AM23">
        <v>935.2</v>
      </c>
      <c r="AN23">
        <v>24</v>
      </c>
      <c r="AO23">
        <v>0</v>
      </c>
      <c r="AP23">
        <v>0</v>
      </c>
      <c r="AQ23">
        <v>0</v>
      </c>
      <c r="AR23">
        <v>0</v>
      </c>
      <c r="AS23">
        <v>0</v>
      </c>
      <c r="AT23">
        <v>377.1</v>
      </c>
      <c r="AU23">
        <v>0</v>
      </c>
      <c r="AV23">
        <v>43.3</v>
      </c>
      <c r="AW23">
        <v>73.099999999999994</v>
      </c>
      <c r="AX23">
        <v>85.9</v>
      </c>
      <c r="AY23">
        <v>0</v>
      </c>
      <c r="AZ23">
        <v>0</v>
      </c>
      <c r="BA23">
        <v>1837.1</v>
      </c>
      <c r="BB23">
        <v>823.4</v>
      </c>
      <c r="BC23">
        <v>3305.7</v>
      </c>
      <c r="BD23">
        <v>0</v>
      </c>
      <c r="BE23">
        <v>781.7</v>
      </c>
      <c r="BF23">
        <v>208.2</v>
      </c>
      <c r="BG23">
        <v>14228.9</v>
      </c>
      <c r="BH23">
        <v>3343.4</v>
      </c>
      <c r="BI23">
        <v>0</v>
      </c>
      <c r="BJ23">
        <v>0</v>
      </c>
      <c r="BK23">
        <v>3519.7</v>
      </c>
      <c r="BL23">
        <v>0</v>
      </c>
      <c r="BM23">
        <v>0</v>
      </c>
      <c r="BN23">
        <v>1092.3</v>
      </c>
      <c r="BO23">
        <v>0</v>
      </c>
      <c r="BP23">
        <v>182.7</v>
      </c>
      <c r="BQ23">
        <v>0</v>
      </c>
      <c r="BR23">
        <v>0</v>
      </c>
      <c r="BS23">
        <v>121</v>
      </c>
      <c r="BT23">
        <v>0</v>
      </c>
      <c r="BU23">
        <v>0</v>
      </c>
      <c r="BV23">
        <v>373.3</v>
      </c>
      <c r="BW23">
        <v>1170.0999999999999</v>
      </c>
      <c r="BX23">
        <v>0</v>
      </c>
      <c r="BY23">
        <v>30</v>
      </c>
      <c r="BZ23">
        <v>141.19999999999999</v>
      </c>
      <c r="CA23">
        <v>0</v>
      </c>
      <c r="CB23">
        <v>0</v>
      </c>
      <c r="CC23">
        <v>1057.8999999999901</v>
      </c>
      <c r="CD23">
        <v>1345.8</v>
      </c>
      <c r="CE23">
        <v>1078</v>
      </c>
      <c r="CF23">
        <v>3015.5</v>
      </c>
      <c r="CG23" s="92">
        <v>160292.1</v>
      </c>
      <c r="CH23">
        <v>0</v>
      </c>
      <c r="CI23">
        <v>679.2</v>
      </c>
      <c r="CJ23">
        <v>0</v>
      </c>
      <c r="CK23">
        <v>1358.3</v>
      </c>
      <c r="CL23">
        <v>505.5</v>
      </c>
      <c r="CM23">
        <v>0</v>
      </c>
      <c r="CN23">
        <v>87.3</v>
      </c>
      <c r="CO23">
        <v>135</v>
      </c>
      <c r="CP23">
        <v>0</v>
      </c>
      <c r="CQ23">
        <v>193.8</v>
      </c>
      <c r="CR23">
        <v>0</v>
      </c>
      <c r="CS23">
        <v>30780.9</v>
      </c>
      <c r="CT23">
        <v>0</v>
      </c>
      <c r="CU23">
        <v>1646.4</v>
      </c>
      <c r="CV23">
        <v>16.2</v>
      </c>
      <c r="CW23">
        <v>571.9</v>
      </c>
      <c r="CX23">
        <v>0</v>
      </c>
      <c r="CY23">
        <v>0</v>
      </c>
      <c r="CZ23">
        <v>0</v>
      </c>
      <c r="DA23">
        <v>319.60000000000002</v>
      </c>
      <c r="DB23">
        <v>0</v>
      </c>
      <c r="DC23">
        <v>388</v>
      </c>
      <c r="DD23">
        <v>0</v>
      </c>
      <c r="DE23">
        <v>0</v>
      </c>
      <c r="DF23">
        <v>0</v>
      </c>
      <c r="DG23">
        <v>322.89999999999998</v>
      </c>
      <c r="DH23">
        <v>245.7</v>
      </c>
      <c r="DI23">
        <v>0</v>
      </c>
      <c r="DJ23">
        <v>0</v>
      </c>
      <c r="DK23">
        <v>0</v>
      </c>
      <c r="DL23">
        <v>3564.7</v>
      </c>
      <c r="DM23">
        <v>8606.6</v>
      </c>
      <c r="DN23">
        <v>0</v>
      </c>
      <c r="DO23">
        <v>0</v>
      </c>
      <c r="DP23">
        <v>247.79999999999899</v>
      </c>
      <c r="DQ23">
        <v>75.400000000000006</v>
      </c>
      <c r="DR23">
        <v>0</v>
      </c>
      <c r="DS23">
        <v>1763.3</v>
      </c>
      <c r="DT23">
        <v>0</v>
      </c>
      <c r="DU23">
        <v>165.9</v>
      </c>
      <c r="DV23">
        <v>0</v>
      </c>
      <c r="DW23">
        <v>0</v>
      </c>
      <c r="DX23">
        <v>0</v>
      </c>
      <c r="DY23">
        <v>0</v>
      </c>
      <c r="DZ23">
        <v>0</v>
      </c>
      <c r="EA23">
        <v>0</v>
      </c>
      <c r="EB23">
        <v>0</v>
      </c>
      <c r="EC23">
        <v>25.9</v>
      </c>
      <c r="ED23">
        <v>4589.8</v>
      </c>
      <c r="EE23">
        <v>0</v>
      </c>
      <c r="EF23">
        <v>42.2</v>
      </c>
      <c r="EG23">
        <v>0</v>
      </c>
      <c r="EH23">
        <v>51.4</v>
      </c>
      <c r="EI23">
        <v>0</v>
      </c>
      <c r="EJ23">
        <v>1774.8</v>
      </c>
      <c r="EK23">
        <v>42.2</v>
      </c>
      <c r="EL23">
        <v>166</v>
      </c>
      <c r="EM23">
        <v>0</v>
      </c>
      <c r="EN23">
        <v>64.099999999999994</v>
      </c>
      <c r="EO23">
        <v>0</v>
      </c>
      <c r="EP23">
        <v>0</v>
      </c>
      <c r="EQ23">
        <v>1544.9</v>
      </c>
      <c r="ER23">
        <v>0</v>
      </c>
      <c r="ES23">
        <v>0</v>
      </c>
      <c r="ET23">
        <v>0</v>
      </c>
      <c r="EU23">
        <v>0</v>
      </c>
      <c r="EV23">
        <v>398.7</v>
      </c>
      <c r="EW23">
        <v>3027.1</v>
      </c>
      <c r="EX23">
        <v>144.30000000000001</v>
      </c>
      <c r="EY23">
        <v>2444.5</v>
      </c>
      <c r="EZ23">
        <v>378.4</v>
      </c>
      <c r="FA23">
        <v>145.9</v>
      </c>
      <c r="FB23">
        <v>0</v>
      </c>
      <c r="FC23">
        <v>0</v>
      </c>
      <c r="FD23">
        <v>0</v>
      </c>
      <c r="FE23">
        <v>0</v>
      </c>
      <c r="FF23">
        <v>0</v>
      </c>
      <c r="FG23">
        <v>0</v>
      </c>
      <c r="FH23">
        <v>0</v>
      </c>
      <c r="FI23">
        <v>0</v>
      </c>
      <c r="FJ23">
        <v>0</v>
      </c>
      <c r="FK23">
        <v>0</v>
      </c>
      <c r="FL23">
        <v>0</v>
      </c>
      <c r="FM23">
        <v>0</v>
      </c>
      <c r="FN23">
        <v>201.6</v>
      </c>
      <c r="FO23">
        <v>0</v>
      </c>
      <c r="FP23">
        <v>313.39999999999998</v>
      </c>
      <c r="FQ23">
        <v>0</v>
      </c>
      <c r="FR23">
        <v>796.5</v>
      </c>
      <c r="FS23">
        <v>0</v>
      </c>
      <c r="FT23">
        <v>237.9</v>
      </c>
      <c r="FU23">
        <v>666.599999999999</v>
      </c>
      <c r="FV23">
        <v>0</v>
      </c>
      <c r="FW23">
        <v>180</v>
      </c>
      <c r="FX23">
        <v>0</v>
      </c>
      <c r="FY23">
        <v>358.3</v>
      </c>
      <c r="FZ23">
        <v>0</v>
      </c>
      <c r="GA23">
        <v>1313.6</v>
      </c>
      <c r="GB23">
        <v>0</v>
      </c>
      <c r="GC23">
        <v>0</v>
      </c>
      <c r="GD23">
        <v>98.1</v>
      </c>
      <c r="GE23">
        <v>99.5</v>
      </c>
      <c r="GF23">
        <v>0</v>
      </c>
      <c r="GG23">
        <v>2527.6</v>
      </c>
      <c r="GH23">
        <v>0</v>
      </c>
      <c r="GI23">
        <v>53.6</v>
      </c>
      <c r="GJ23">
        <v>45.4</v>
      </c>
      <c r="GK23">
        <v>0</v>
      </c>
      <c r="GL23">
        <v>225.39999999999901</v>
      </c>
      <c r="GM23">
        <v>0</v>
      </c>
      <c r="GN23">
        <v>0</v>
      </c>
      <c r="GO23">
        <v>0</v>
      </c>
      <c r="GP23">
        <v>0</v>
      </c>
      <c r="GQ23">
        <v>0</v>
      </c>
      <c r="GR23">
        <v>0</v>
      </c>
      <c r="GS23">
        <v>0</v>
      </c>
      <c r="GT23">
        <v>1613.1</v>
      </c>
      <c r="GU23">
        <v>672</v>
      </c>
      <c r="GV23">
        <v>1067.2</v>
      </c>
      <c r="GW23">
        <v>715</v>
      </c>
      <c r="GX23">
        <v>0</v>
      </c>
      <c r="GY23">
        <v>0</v>
      </c>
      <c r="GZ23">
        <v>0</v>
      </c>
      <c r="HA23">
        <v>24.2</v>
      </c>
      <c r="HB23">
        <v>0</v>
      </c>
      <c r="HC23">
        <v>0</v>
      </c>
      <c r="HD23">
        <v>0</v>
      </c>
      <c r="HE23">
        <v>0</v>
      </c>
      <c r="HF23">
        <v>0</v>
      </c>
    </row>
    <row r="24" spans="1:226" x14ac:dyDescent="0.25">
      <c r="A24" t="s">
        <v>289</v>
      </c>
      <c r="B24">
        <v>4</v>
      </c>
      <c r="C24">
        <v>1313.9</v>
      </c>
      <c r="D24">
        <v>74.900000000000006</v>
      </c>
      <c r="E24">
        <v>0</v>
      </c>
      <c r="F24">
        <v>82.4</v>
      </c>
      <c r="G24">
        <v>0</v>
      </c>
      <c r="H24">
        <v>115.3</v>
      </c>
      <c r="I24">
        <v>1783.4</v>
      </c>
      <c r="J24">
        <v>126.3</v>
      </c>
      <c r="K24">
        <v>14</v>
      </c>
      <c r="L24">
        <v>0</v>
      </c>
      <c r="M24">
        <v>0</v>
      </c>
      <c r="N24">
        <v>0</v>
      </c>
      <c r="O24">
        <v>50.8</v>
      </c>
      <c r="P24">
        <v>0</v>
      </c>
      <c r="Q24">
        <v>1385.4</v>
      </c>
      <c r="R24">
        <v>160.30000000000001</v>
      </c>
      <c r="S24">
        <v>531.20000000000005</v>
      </c>
      <c r="T24">
        <v>77.8</v>
      </c>
      <c r="U24">
        <v>2510.8000000000002</v>
      </c>
      <c r="V24">
        <v>0</v>
      </c>
      <c r="W24">
        <v>0</v>
      </c>
      <c r="X24">
        <v>174.7</v>
      </c>
      <c r="Y24">
        <v>181.8</v>
      </c>
      <c r="Z24">
        <v>474.9</v>
      </c>
      <c r="AA24">
        <v>317.89999999999998</v>
      </c>
      <c r="AB24">
        <v>0</v>
      </c>
      <c r="AC24">
        <v>0</v>
      </c>
      <c r="AD24">
        <v>0</v>
      </c>
      <c r="AE24">
        <v>0</v>
      </c>
      <c r="AF24">
        <v>366.1</v>
      </c>
      <c r="AG24">
        <v>37.1</v>
      </c>
      <c r="AH24">
        <v>0</v>
      </c>
      <c r="AI24">
        <v>0</v>
      </c>
      <c r="AJ24">
        <v>146.30000000000001</v>
      </c>
      <c r="AK24">
        <v>904.8</v>
      </c>
      <c r="AL24">
        <v>0</v>
      </c>
      <c r="AM24">
        <v>228.3</v>
      </c>
      <c r="AN24">
        <v>89.4</v>
      </c>
      <c r="AO24">
        <v>894.7</v>
      </c>
      <c r="AP24">
        <v>0</v>
      </c>
      <c r="AQ24">
        <v>0</v>
      </c>
      <c r="AR24">
        <v>0</v>
      </c>
      <c r="AS24">
        <v>173.5</v>
      </c>
      <c r="AT24">
        <v>0</v>
      </c>
      <c r="AU24">
        <v>0</v>
      </c>
      <c r="AV24">
        <v>602.69999999999902</v>
      </c>
      <c r="AW24">
        <v>0</v>
      </c>
      <c r="AX24">
        <v>0</v>
      </c>
      <c r="AY24">
        <v>0</v>
      </c>
      <c r="AZ24">
        <v>0</v>
      </c>
      <c r="BA24">
        <v>34.4</v>
      </c>
      <c r="BB24">
        <v>0</v>
      </c>
      <c r="BC24">
        <v>0</v>
      </c>
      <c r="BD24">
        <v>196.5</v>
      </c>
      <c r="BE24">
        <v>490.1</v>
      </c>
      <c r="BF24">
        <v>140.4</v>
      </c>
      <c r="BG24">
        <v>497.5</v>
      </c>
      <c r="BH24">
        <v>355.7</v>
      </c>
      <c r="BI24">
        <v>0</v>
      </c>
      <c r="BJ24">
        <v>0</v>
      </c>
      <c r="BK24">
        <v>334.9</v>
      </c>
      <c r="BL24">
        <v>136.69999999999999</v>
      </c>
      <c r="BM24">
        <v>104.1</v>
      </c>
      <c r="BN24">
        <v>0</v>
      </c>
      <c r="BO24">
        <v>0</v>
      </c>
      <c r="BP24">
        <v>53.4</v>
      </c>
      <c r="BQ24">
        <v>82</v>
      </c>
      <c r="BR24">
        <v>0</v>
      </c>
      <c r="BS24">
        <v>1791.8999999999901</v>
      </c>
      <c r="BT24">
        <v>0</v>
      </c>
      <c r="BU24">
        <v>0</v>
      </c>
      <c r="BV24">
        <v>0</v>
      </c>
      <c r="BW24">
        <v>3305.8</v>
      </c>
      <c r="BX24">
        <v>32.4</v>
      </c>
      <c r="BY24">
        <v>31.5</v>
      </c>
      <c r="BZ24">
        <v>1727.9</v>
      </c>
      <c r="CA24">
        <v>0</v>
      </c>
      <c r="CB24">
        <v>0</v>
      </c>
      <c r="CC24">
        <v>265.2</v>
      </c>
      <c r="CD24">
        <v>0</v>
      </c>
      <c r="CE24">
        <v>234.4</v>
      </c>
      <c r="CF24">
        <v>0</v>
      </c>
      <c r="CG24" s="92">
        <v>66653.199999999895</v>
      </c>
      <c r="CH24">
        <v>0</v>
      </c>
      <c r="CI24">
        <v>0</v>
      </c>
      <c r="CJ24">
        <v>135.30000000000001</v>
      </c>
      <c r="CK24">
        <v>267.7</v>
      </c>
      <c r="CL24">
        <v>0</v>
      </c>
      <c r="CM24">
        <v>377.9</v>
      </c>
      <c r="CN24">
        <v>0</v>
      </c>
      <c r="CO24">
        <v>0</v>
      </c>
      <c r="CP24">
        <v>70.8</v>
      </c>
      <c r="CQ24">
        <v>0</v>
      </c>
      <c r="CR24">
        <v>0</v>
      </c>
      <c r="CS24">
        <v>31003.8</v>
      </c>
      <c r="CT24">
        <v>0</v>
      </c>
      <c r="CU24">
        <v>171.3</v>
      </c>
      <c r="CV24">
        <v>484.5</v>
      </c>
      <c r="CW24">
        <v>0</v>
      </c>
      <c r="CX24">
        <v>660.4</v>
      </c>
      <c r="CY24">
        <v>41.5</v>
      </c>
      <c r="CZ24">
        <v>546.9</v>
      </c>
      <c r="DA24">
        <v>0</v>
      </c>
      <c r="DB24">
        <v>179.7</v>
      </c>
      <c r="DC24">
        <v>19.8</v>
      </c>
      <c r="DD24">
        <v>628.29999999999995</v>
      </c>
      <c r="DE24">
        <v>0</v>
      </c>
      <c r="DF24">
        <v>140.80000000000001</v>
      </c>
      <c r="DG24">
        <v>0</v>
      </c>
      <c r="DH24">
        <v>22532.2</v>
      </c>
      <c r="DI24">
        <v>0</v>
      </c>
      <c r="DJ24">
        <v>1353.9</v>
      </c>
      <c r="DK24">
        <v>0</v>
      </c>
      <c r="DL24">
        <v>4226.5999999999904</v>
      </c>
      <c r="DM24">
        <v>4020.2</v>
      </c>
      <c r="DN24">
        <v>0</v>
      </c>
      <c r="DO24">
        <v>324.5</v>
      </c>
      <c r="DP24">
        <v>67</v>
      </c>
      <c r="DQ24">
        <v>0</v>
      </c>
      <c r="DR24">
        <v>101.8</v>
      </c>
      <c r="DS24">
        <v>1218.9000000000001</v>
      </c>
      <c r="DT24">
        <v>28</v>
      </c>
      <c r="DU24">
        <v>76.8</v>
      </c>
      <c r="DV24">
        <v>0</v>
      </c>
      <c r="DW24">
        <v>0</v>
      </c>
      <c r="DX24">
        <v>65.5</v>
      </c>
      <c r="DY24">
        <v>67</v>
      </c>
      <c r="DZ24">
        <v>3575.4</v>
      </c>
      <c r="EA24">
        <v>0</v>
      </c>
      <c r="EB24">
        <v>0</v>
      </c>
      <c r="EC24">
        <v>310.2</v>
      </c>
      <c r="ED24">
        <v>3885.2</v>
      </c>
      <c r="EE24">
        <v>239.2</v>
      </c>
      <c r="EF24">
        <v>403</v>
      </c>
      <c r="EG24">
        <v>1868.1</v>
      </c>
      <c r="EH24">
        <v>15.3</v>
      </c>
      <c r="EI24">
        <v>0</v>
      </c>
      <c r="EJ24">
        <v>495.8</v>
      </c>
      <c r="EK24">
        <v>2528.99999999999</v>
      </c>
      <c r="EL24">
        <v>0</v>
      </c>
      <c r="EM24">
        <v>0</v>
      </c>
      <c r="EN24">
        <v>0</v>
      </c>
      <c r="EO24">
        <v>3151.1</v>
      </c>
      <c r="EP24">
        <v>0</v>
      </c>
      <c r="EQ24">
        <v>506.9</v>
      </c>
      <c r="ER24">
        <v>272.5</v>
      </c>
      <c r="ES24">
        <v>211</v>
      </c>
      <c r="ET24">
        <v>61.5</v>
      </c>
      <c r="EU24">
        <v>0</v>
      </c>
      <c r="EV24">
        <v>192.1</v>
      </c>
      <c r="EW24">
        <v>0</v>
      </c>
      <c r="EX24">
        <v>978.5</v>
      </c>
      <c r="EY24">
        <v>132.4</v>
      </c>
      <c r="EZ24">
        <v>1235.2</v>
      </c>
      <c r="FA24">
        <v>1530.5</v>
      </c>
      <c r="FB24">
        <v>92.2</v>
      </c>
      <c r="FC24">
        <v>0</v>
      </c>
      <c r="FD24">
        <v>140.6</v>
      </c>
      <c r="FE24">
        <v>0</v>
      </c>
      <c r="FF24">
        <v>0</v>
      </c>
      <c r="FG24">
        <v>161</v>
      </c>
      <c r="FH24">
        <v>0</v>
      </c>
      <c r="FI24">
        <v>0</v>
      </c>
      <c r="FJ24">
        <v>0</v>
      </c>
      <c r="FK24">
        <v>0</v>
      </c>
      <c r="FL24">
        <v>145.4</v>
      </c>
      <c r="FM24">
        <v>0</v>
      </c>
      <c r="FN24">
        <v>21276.9</v>
      </c>
      <c r="FO24">
        <v>0</v>
      </c>
      <c r="FP24">
        <v>74</v>
      </c>
      <c r="FQ24">
        <v>97.3</v>
      </c>
      <c r="FR24">
        <v>181</v>
      </c>
      <c r="FS24">
        <v>121</v>
      </c>
      <c r="FT24">
        <v>0</v>
      </c>
      <c r="FU24">
        <v>476.2</v>
      </c>
      <c r="FV24">
        <v>158.80000000000001</v>
      </c>
      <c r="FW24">
        <v>308.5</v>
      </c>
      <c r="FX24">
        <v>53.6</v>
      </c>
      <c r="FY24">
        <v>38.9</v>
      </c>
      <c r="FZ24">
        <v>0</v>
      </c>
      <c r="GA24">
        <v>0</v>
      </c>
      <c r="GB24">
        <v>0</v>
      </c>
      <c r="GC24">
        <v>0</v>
      </c>
      <c r="GD24">
        <v>0</v>
      </c>
      <c r="GE24">
        <v>0</v>
      </c>
      <c r="GF24">
        <v>0</v>
      </c>
      <c r="GG24">
        <v>124.5</v>
      </c>
      <c r="GH24">
        <v>205</v>
      </c>
      <c r="GI24">
        <v>139.89999999999901</v>
      </c>
      <c r="GJ24">
        <v>91.5</v>
      </c>
      <c r="GK24">
        <v>213.6</v>
      </c>
      <c r="GL24">
        <v>12259.9</v>
      </c>
      <c r="GM24">
        <v>0</v>
      </c>
      <c r="GN24">
        <v>330.29999999999899</v>
      </c>
      <c r="GO24">
        <v>0</v>
      </c>
      <c r="GP24">
        <v>0</v>
      </c>
      <c r="GQ24">
        <v>0</v>
      </c>
      <c r="GR24">
        <v>289.10000000000002</v>
      </c>
      <c r="GS24">
        <v>0</v>
      </c>
      <c r="GT24">
        <v>3037.1</v>
      </c>
      <c r="GU24">
        <v>0</v>
      </c>
      <c r="GV24">
        <v>137.4</v>
      </c>
      <c r="GW24">
        <v>0</v>
      </c>
      <c r="GX24">
        <v>119.6</v>
      </c>
      <c r="GY24">
        <v>0</v>
      </c>
      <c r="GZ24">
        <v>1106.19999999999</v>
      </c>
      <c r="HA24">
        <v>186</v>
      </c>
      <c r="HB24">
        <v>0</v>
      </c>
      <c r="HC24">
        <v>0</v>
      </c>
      <c r="HD24">
        <v>748</v>
      </c>
      <c r="HE24">
        <v>0</v>
      </c>
      <c r="HF24">
        <v>0</v>
      </c>
    </row>
    <row r="25" spans="1:226" x14ac:dyDescent="0.25">
      <c r="A25" t="s">
        <v>290</v>
      </c>
      <c r="B25">
        <v>5</v>
      </c>
      <c r="C25">
        <v>415.1</v>
      </c>
      <c r="D25">
        <v>0</v>
      </c>
      <c r="E25">
        <v>0</v>
      </c>
      <c r="F25">
        <v>0</v>
      </c>
      <c r="G25">
        <v>113.7</v>
      </c>
      <c r="H25">
        <v>0</v>
      </c>
      <c r="I25">
        <v>0</v>
      </c>
      <c r="J25">
        <v>0</v>
      </c>
      <c r="K25">
        <v>0</v>
      </c>
      <c r="L25">
        <v>0</v>
      </c>
      <c r="M25">
        <v>0</v>
      </c>
      <c r="N25">
        <v>63.8</v>
      </c>
      <c r="O25">
        <v>0</v>
      </c>
      <c r="P25">
        <v>89.5</v>
      </c>
      <c r="Q25">
        <v>389</v>
      </c>
      <c r="R25">
        <v>0</v>
      </c>
      <c r="S25">
        <v>733.5</v>
      </c>
      <c r="T25">
        <v>0</v>
      </c>
      <c r="U25">
        <v>0</v>
      </c>
      <c r="V25">
        <v>0</v>
      </c>
      <c r="W25">
        <v>0</v>
      </c>
      <c r="X25">
        <v>0</v>
      </c>
      <c r="Y25">
        <v>0</v>
      </c>
      <c r="Z25">
        <v>0</v>
      </c>
      <c r="AA25">
        <v>6</v>
      </c>
      <c r="AB25">
        <v>0</v>
      </c>
      <c r="AC25">
        <v>0</v>
      </c>
      <c r="AD25">
        <v>0</v>
      </c>
      <c r="AE25">
        <v>0</v>
      </c>
      <c r="AF25">
        <v>3699</v>
      </c>
      <c r="AG25">
        <v>0</v>
      </c>
      <c r="AH25">
        <v>0</v>
      </c>
      <c r="AI25">
        <v>0</v>
      </c>
      <c r="AJ25">
        <v>0</v>
      </c>
      <c r="AK25">
        <v>451.1</v>
      </c>
      <c r="AL25">
        <v>0</v>
      </c>
      <c r="AM25">
        <v>0</v>
      </c>
      <c r="AN25">
        <v>41.7</v>
      </c>
      <c r="AO25">
        <v>0</v>
      </c>
      <c r="AP25">
        <v>0</v>
      </c>
      <c r="AQ25">
        <v>0</v>
      </c>
      <c r="AR25">
        <v>152.80000000000001</v>
      </c>
      <c r="AS25">
        <v>0</v>
      </c>
      <c r="AT25">
        <v>0</v>
      </c>
      <c r="AU25">
        <v>0</v>
      </c>
      <c r="AV25">
        <v>0</v>
      </c>
      <c r="AW25">
        <v>0</v>
      </c>
      <c r="AX25">
        <v>0</v>
      </c>
      <c r="AY25">
        <v>0</v>
      </c>
      <c r="AZ25">
        <v>168.9</v>
      </c>
      <c r="BA25">
        <v>0</v>
      </c>
      <c r="BB25">
        <v>0</v>
      </c>
      <c r="BC25">
        <v>0</v>
      </c>
      <c r="BD25">
        <v>407.9</v>
      </c>
      <c r="BE25">
        <v>0</v>
      </c>
      <c r="BF25">
        <v>36.200000000000003</v>
      </c>
      <c r="BG25">
        <v>0</v>
      </c>
      <c r="BH25">
        <v>0</v>
      </c>
      <c r="BI25">
        <v>0</v>
      </c>
      <c r="BJ25">
        <v>0</v>
      </c>
      <c r="BK25">
        <v>54</v>
      </c>
      <c r="BL25">
        <v>0</v>
      </c>
      <c r="BM25">
        <v>0</v>
      </c>
      <c r="BN25">
        <v>0</v>
      </c>
      <c r="BO25">
        <v>0</v>
      </c>
      <c r="BP25">
        <v>0</v>
      </c>
      <c r="BQ25">
        <v>0</v>
      </c>
      <c r="BR25">
        <v>192.7</v>
      </c>
      <c r="BS25">
        <v>2006.19999999999</v>
      </c>
      <c r="BT25">
        <v>0</v>
      </c>
      <c r="BU25">
        <v>0</v>
      </c>
      <c r="BV25">
        <v>0</v>
      </c>
      <c r="BW25">
        <v>2790.2</v>
      </c>
      <c r="BX25">
        <v>0</v>
      </c>
      <c r="BY25">
        <v>51.7</v>
      </c>
      <c r="BZ25">
        <v>4522.1000000000004</v>
      </c>
      <c r="CA25">
        <v>172.9</v>
      </c>
      <c r="CB25">
        <v>54.699999999999903</v>
      </c>
      <c r="CC25">
        <v>0</v>
      </c>
      <c r="CD25">
        <v>0</v>
      </c>
      <c r="CE25">
        <v>0</v>
      </c>
      <c r="CF25">
        <v>0</v>
      </c>
      <c r="CG25" s="92">
        <v>37347.5</v>
      </c>
      <c r="CH25">
        <v>0</v>
      </c>
      <c r="CI25">
        <v>114</v>
      </c>
      <c r="CJ25">
        <v>33.4</v>
      </c>
      <c r="CK25">
        <v>0</v>
      </c>
      <c r="CL25">
        <v>0</v>
      </c>
      <c r="CM25">
        <v>0</v>
      </c>
      <c r="CN25">
        <v>0</v>
      </c>
      <c r="CO25">
        <v>0</v>
      </c>
      <c r="CP25">
        <v>0</v>
      </c>
      <c r="CQ25">
        <v>0</v>
      </c>
      <c r="CR25">
        <v>0</v>
      </c>
      <c r="CS25">
        <v>20043</v>
      </c>
      <c r="CT25">
        <v>0</v>
      </c>
      <c r="CU25">
        <v>0</v>
      </c>
      <c r="CV25">
        <v>0</v>
      </c>
      <c r="CW25">
        <v>0</v>
      </c>
      <c r="CX25">
        <v>0</v>
      </c>
      <c r="CY25">
        <v>86.4</v>
      </c>
      <c r="CZ25">
        <v>0</v>
      </c>
      <c r="DA25">
        <v>0</v>
      </c>
      <c r="DB25">
        <v>0</v>
      </c>
      <c r="DC25">
        <v>117.4</v>
      </c>
      <c r="DD25">
        <v>0</v>
      </c>
      <c r="DE25">
        <v>0</v>
      </c>
      <c r="DF25">
        <v>37</v>
      </c>
      <c r="DG25">
        <v>60.4</v>
      </c>
      <c r="DH25">
        <v>3822.8999999999901</v>
      </c>
      <c r="DI25">
        <v>193.5</v>
      </c>
      <c r="DJ25">
        <v>65.8</v>
      </c>
      <c r="DK25">
        <v>0</v>
      </c>
      <c r="DL25">
        <v>304.39999999999998</v>
      </c>
      <c r="DM25">
        <v>296.79999999999899</v>
      </c>
      <c r="DN25">
        <v>0</v>
      </c>
      <c r="DO25">
        <v>0</v>
      </c>
      <c r="DP25">
        <v>163.5</v>
      </c>
      <c r="DQ25">
        <v>0</v>
      </c>
      <c r="DR25">
        <v>0</v>
      </c>
      <c r="DS25">
        <v>886.5</v>
      </c>
      <c r="DT25">
        <v>0</v>
      </c>
      <c r="DU25">
        <v>0</v>
      </c>
      <c r="DV25">
        <v>0</v>
      </c>
      <c r="DW25">
        <v>0</v>
      </c>
      <c r="DX25">
        <v>0</v>
      </c>
      <c r="DY25">
        <v>0</v>
      </c>
      <c r="DZ25">
        <v>0</v>
      </c>
      <c r="EA25">
        <v>0</v>
      </c>
      <c r="EB25">
        <v>0</v>
      </c>
      <c r="EC25">
        <v>653.20000000000005</v>
      </c>
      <c r="ED25">
        <v>240.2</v>
      </c>
      <c r="EE25">
        <v>0</v>
      </c>
      <c r="EF25">
        <v>0</v>
      </c>
      <c r="EG25">
        <v>0</v>
      </c>
      <c r="EH25">
        <v>286.8</v>
      </c>
      <c r="EI25">
        <v>0</v>
      </c>
      <c r="EJ25">
        <v>62.3</v>
      </c>
      <c r="EK25">
        <v>812.19999999999902</v>
      </c>
      <c r="EL25">
        <v>0</v>
      </c>
      <c r="EM25">
        <v>0</v>
      </c>
      <c r="EN25">
        <v>454.9</v>
      </c>
      <c r="EO25">
        <v>0</v>
      </c>
      <c r="EP25">
        <v>0</v>
      </c>
      <c r="EQ25">
        <v>0</v>
      </c>
      <c r="ER25">
        <v>0</v>
      </c>
      <c r="ES25">
        <v>0</v>
      </c>
      <c r="ET25">
        <v>0</v>
      </c>
      <c r="EU25">
        <v>270</v>
      </c>
      <c r="EV25">
        <v>0</v>
      </c>
      <c r="EW25">
        <v>0</v>
      </c>
      <c r="EX25">
        <v>86.6</v>
      </c>
      <c r="EY25">
        <v>97.1</v>
      </c>
      <c r="EZ25">
        <v>579.9</v>
      </c>
      <c r="FA25">
        <v>219</v>
      </c>
      <c r="FB25">
        <v>0</v>
      </c>
      <c r="FC25">
        <v>0</v>
      </c>
      <c r="FD25">
        <v>0</v>
      </c>
      <c r="FE25">
        <v>307.60000000000002</v>
      </c>
      <c r="FF25">
        <v>0</v>
      </c>
      <c r="FG25">
        <v>0</v>
      </c>
      <c r="FH25">
        <v>0</v>
      </c>
      <c r="FI25">
        <v>0</v>
      </c>
      <c r="FJ25">
        <v>0</v>
      </c>
      <c r="FK25">
        <v>0</v>
      </c>
      <c r="FL25">
        <v>0</v>
      </c>
      <c r="FM25">
        <v>0</v>
      </c>
      <c r="FN25">
        <v>680</v>
      </c>
      <c r="FO25">
        <v>215.1</v>
      </c>
      <c r="FP25">
        <v>0</v>
      </c>
      <c r="FQ25">
        <v>153</v>
      </c>
      <c r="FR25">
        <v>367.9</v>
      </c>
      <c r="FS25">
        <v>0</v>
      </c>
      <c r="FT25">
        <v>0</v>
      </c>
      <c r="FU25">
        <v>60.6</v>
      </c>
      <c r="FV25">
        <v>0</v>
      </c>
      <c r="FW25">
        <v>480</v>
      </c>
      <c r="FX25">
        <v>168.9</v>
      </c>
      <c r="FY25">
        <v>0</v>
      </c>
      <c r="FZ25">
        <v>0</v>
      </c>
      <c r="GA25">
        <v>0</v>
      </c>
      <c r="GB25">
        <v>282.10000000000002</v>
      </c>
      <c r="GC25">
        <v>0</v>
      </c>
      <c r="GD25">
        <v>0</v>
      </c>
      <c r="GE25">
        <v>0</v>
      </c>
      <c r="GF25">
        <v>0</v>
      </c>
      <c r="GG25">
        <v>54</v>
      </c>
      <c r="GH25">
        <v>0</v>
      </c>
      <c r="GI25">
        <v>0</v>
      </c>
      <c r="GJ25">
        <v>0</v>
      </c>
      <c r="GK25">
        <v>0</v>
      </c>
      <c r="GL25">
        <v>0</v>
      </c>
      <c r="GM25">
        <v>0</v>
      </c>
      <c r="GN25">
        <v>0</v>
      </c>
      <c r="GO25">
        <v>159.69999999999999</v>
      </c>
      <c r="GP25">
        <v>271.10000000000002</v>
      </c>
      <c r="GQ25">
        <v>70.7</v>
      </c>
      <c r="GR25">
        <v>0</v>
      </c>
      <c r="GS25">
        <v>0</v>
      </c>
      <c r="GT25">
        <v>0</v>
      </c>
      <c r="GU25">
        <v>984</v>
      </c>
      <c r="GV25">
        <v>0</v>
      </c>
      <c r="GW25">
        <v>0</v>
      </c>
      <c r="GX25">
        <v>0</v>
      </c>
      <c r="GY25">
        <v>0</v>
      </c>
      <c r="GZ25">
        <v>166.7</v>
      </c>
      <c r="HA25">
        <v>143</v>
      </c>
      <c r="HB25">
        <v>0</v>
      </c>
      <c r="HC25">
        <v>0</v>
      </c>
      <c r="HD25">
        <v>0</v>
      </c>
      <c r="HE25">
        <v>0</v>
      </c>
      <c r="HF25">
        <v>0</v>
      </c>
    </row>
    <row r="26" spans="1:226" x14ac:dyDescent="0.25">
      <c r="A26" t="s">
        <v>455</v>
      </c>
      <c r="B26">
        <v>6</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s="92">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0</v>
      </c>
      <c r="DS26">
        <v>0</v>
      </c>
      <c r="DT26">
        <v>0</v>
      </c>
      <c r="DU26">
        <v>0</v>
      </c>
      <c r="DV26">
        <v>0</v>
      </c>
      <c r="DW26">
        <v>0</v>
      </c>
      <c r="DX26">
        <v>0</v>
      </c>
      <c r="DY26">
        <v>0</v>
      </c>
      <c r="DZ26">
        <v>0</v>
      </c>
      <c r="EA26">
        <v>0</v>
      </c>
      <c r="EB26">
        <v>0</v>
      </c>
      <c r="EC26">
        <v>0</v>
      </c>
      <c r="ED26">
        <v>0</v>
      </c>
      <c r="EE26">
        <v>0</v>
      </c>
      <c r="EF26">
        <v>0</v>
      </c>
      <c r="EG26">
        <v>0</v>
      </c>
      <c r="EH26">
        <v>0</v>
      </c>
      <c r="EI26">
        <v>0</v>
      </c>
      <c r="EJ26">
        <v>0</v>
      </c>
      <c r="EK26">
        <v>0</v>
      </c>
      <c r="EL26">
        <v>0</v>
      </c>
      <c r="EM26">
        <v>0</v>
      </c>
      <c r="EN26">
        <v>0</v>
      </c>
      <c r="EO26">
        <v>0</v>
      </c>
      <c r="EP26">
        <v>0</v>
      </c>
      <c r="EQ26">
        <v>0</v>
      </c>
      <c r="ER26">
        <v>0</v>
      </c>
      <c r="ES26">
        <v>0</v>
      </c>
      <c r="ET26">
        <v>0</v>
      </c>
      <c r="EU26">
        <v>0</v>
      </c>
      <c r="EV26">
        <v>0</v>
      </c>
      <c r="EW26">
        <v>0</v>
      </c>
      <c r="EX26">
        <v>0</v>
      </c>
      <c r="EY26">
        <v>0</v>
      </c>
      <c r="EZ26">
        <v>0</v>
      </c>
      <c r="FA26">
        <v>0</v>
      </c>
      <c r="FB26">
        <v>0</v>
      </c>
      <c r="FC26">
        <v>0</v>
      </c>
      <c r="FD26">
        <v>0</v>
      </c>
      <c r="FE26">
        <v>0</v>
      </c>
      <c r="FF26">
        <v>0</v>
      </c>
      <c r="FG26">
        <v>0</v>
      </c>
      <c r="FH26">
        <v>0</v>
      </c>
      <c r="FI26">
        <v>0</v>
      </c>
      <c r="FJ26">
        <v>0</v>
      </c>
      <c r="FK26">
        <v>0</v>
      </c>
      <c r="FL26">
        <v>0</v>
      </c>
      <c r="FM26">
        <v>0</v>
      </c>
      <c r="FN26">
        <v>0</v>
      </c>
      <c r="FO26">
        <v>0</v>
      </c>
      <c r="FP26">
        <v>0</v>
      </c>
      <c r="FQ26">
        <v>0</v>
      </c>
      <c r="FR26">
        <v>0</v>
      </c>
      <c r="FS26">
        <v>0</v>
      </c>
      <c r="FT26">
        <v>0</v>
      </c>
      <c r="FU26">
        <v>0</v>
      </c>
      <c r="FV26">
        <v>0</v>
      </c>
      <c r="FW26">
        <v>0</v>
      </c>
      <c r="FX26">
        <v>0</v>
      </c>
      <c r="FY26">
        <v>0</v>
      </c>
      <c r="FZ26">
        <v>0</v>
      </c>
      <c r="GA26">
        <v>0</v>
      </c>
      <c r="GB26">
        <v>0</v>
      </c>
      <c r="GC26">
        <v>0</v>
      </c>
      <c r="GD26">
        <v>0</v>
      </c>
      <c r="GE26">
        <v>0</v>
      </c>
      <c r="GF26">
        <v>0</v>
      </c>
      <c r="GG26">
        <v>0</v>
      </c>
      <c r="GH26">
        <v>0</v>
      </c>
      <c r="GI26">
        <v>0</v>
      </c>
      <c r="GJ26">
        <v>0</v>
      </c>
      <c r="GK26">
        <v>0</v>
      </c>
      <c r="GL26">
        <v>0</v>
      </c>
      <c r="GM26">
        <v>0</v>
      </c>
      <c r="GN26">
        <v>0</v>
      </c>
      <c r="GO26">
        <v>0</v>
      </c>
      <c r="GP26">
        <v>0</v>
      </c>
      <c r="GQ26">
        <v>0</v>
      </c>
      <c r="GR26">
        <v>0</v>
      </c>
      <c r="GS26">
        <v>0</v>
      </c>
      <c r="GT26">
        <v>0</v>
      </c>
      <c r="GU26">
        <v>0</v>
      </c>
      <c r="GV26">
        <v>0</v>
      </c>
      <c r="GW26">
        <v>0</v>
      </c>
      <c r="GX26">
        <v>0</v>
      </c>
      <c r="GY26">
        <v>0</v>
      </c>
      <c r="GZ26">
        <v>0</v>
      </c>
      <c r="HA26">
        <v>0</v>
      </c>
      <c r="HB26">
        <v>0</v>
      </c>
      <c r="HC26">
        <v>0</v>
      </c>
      <c r="HD26">
        <v>0</v>
      </c>
      <c r="HE26">
        <v>0</v>
      </c>
      <c r="HF26">
        <v>0</v>
      </c>
    </row>
    <row r="27" spans="1:226" x14ac:dyDescent="0.25">
      <c r="A27" t="s">
        <v>291</v>
      </c>
      <c r="B27">
        <v>1</v>
      </c>
      <c r="C27">
        <v>13013.4</v>
      </c>
      <c r="D27">
        <v>804.2</v>
      </c>
      <c r="E27">
        <v>307</v>
      </c>
      <c r="F27">
        <v>160.1</v>
      </c>
      <c r="G27">
        <v>0</v>
      </c>
      <c r="H27">
        <v>209.2</v>
      </c>
      <c r="I27">
        <v>3671.6</v>
      </c>
      <c r="J27">
        <v>36</v>
      </c>
      <c r="K27">
        <v>802.099999999999</v>
      </c>
      <c r="L27">
        <v>452.3</v>
      </c>
      <c r="M27">
        <v>762</v>
      </c>
      <c r="N27">
        <v>4239.6999999999898</v>
      </c>
      <c r="O27">
        <v>557.1</v>
      </c>
      <c r="P27">
        <v>165</v>
      </c>
      <c r="Q27">
        <v>6217.0999999999904</v>
      </c>
      <c r="R27">
        <v>40.6</v>
      </c>
      <c r="S27">
        <v>34759.9</v>
      </c>
      <c r="T27">
        <v>444.4</v>
      </c>
      <c r="U27">
        <v>580.20000000000005</v>
      </c>
      <c r="V27">
        <v>2389.7999999999902</v>
      </c>
      <c r="W27">
        <v>0</v>
      </c>
      <c r="X27">
        <v>44.2</v>
      </c>
      <c r="Y27">
        <v>35</v>
      </c>
      <c r="Z27">
        <v>963.9</v>
      </c>
      <c r="AA27">
        <v>2261.5</v>
      </c>
      <c r="AB27">
        <v>63.3</v>
      </c>
      <c r="AC27">
        <v>600.29999999999905</v>
      </c>
      <c r="AD27">
        <v>0</v>
      </c>
      <c r="AE27">
        <v>400.7</v>
      </c>
      <c r="AF27">
        <v>672.8</v>
      </c>
      <c r="AG27">
        <v>319.5</v>
      </c>
      <c r="AH27">
        <v>0</v>
      </c>
      <c r="AI27">
        <v>3475</v>
      </c>
      <c r="AJ27">
        <v>19.2</v>
      </c>
      <c r="AK27">
        <v>4219.3999999999996</v>
      </c>
      <c r="AL27">
        <v>0</v>
      </c>
      <c r="AM27">
        <v>4016.3999999999901</v>
      </c>
      <c r="AN27">
        <v>76.3</v>
      </c>
      <c r="AO27">
        <v>139.1</v>
      </c>
      <c r="AP27">
        <v>21.8</v>
      </c>
      <c r="AQ27">
        <v>213.2</v>
      </c>
      <c r="AR27">
        <v>2667.1</v>
      </c>
      <c r="AS27">
        <v>67.900000000000006</v>
      </c>
      <c r="AT27">
        <v>0</v>
      </c>
      <c r="AU27">
        <v>16.5</v>
      </c>
      <c r="AV27">
        <v>3668.4</v>
      </c>
      <c r="AW27">
        <v>273.39999999999998</v>
      </c>
      <c r="AX27">
        <v>863.69999999999902</v>
      </c>
      <c r="AY27">
        <v>0</v>
      </c>
      <c r="AZ27">
        <v>0</v>
      </c>
      <c r="BA27">
        <v>1083.5</v>
      </c>
      <c r="BB27">
        <v>22.8</v>
      </c>
      <c r="BC27">
        <v>4316.3999999999996</v>
      </c>
      <c r="BD27">
        <v>324.5</v>
      </c>
      <c r="BE27">
        <v>5126.49999999999</v>
      </c>
      <c r="BF27">
        <v>1108.9000000000001</v>
      </c>
      <c r="BG27">
        <v>4607.1000000000004</v>
      </c>
      <c r="BH27">
        <v>7318.9</v>
      </c>
      <c r="BI27">
        <v>53</v>
      </c>
      <c r="BJ27">
        <v>0</v>
      </c>
      <c r="BK27">
        <v>7819.6</v>
      </c>
      <c r="BL27">
        <v>2118.3000000000002</v>
      </c>
      <c r="BM27">
        <v>276.39999999999998</v>
      </c>
      <c r="BN27">
        <v>696.099999999999</v>
      </c>
      <c r="BO27">
        <v>286.39999999999998</v>
      </c>
      <c r="BP27">
        <v>3123.4</v>
      </c>
      <c r="BQ27">
        <v>590.1</v>
      </c>
      <c r="BR27">
        <v>315.69999999999902</v>
      </c>
      <c r="BS27">
        <v>15278.6</v>
      </c>
      <c r="BT27">
        <v>137.1</v>
      </c>
      <c r="BU27">
        <v>184.4</v>
      </c>
      <c r="BV27">
        <v>227.6</v>
      </c>
      <c r="BW27">
        <v>16046.5</v>
      </c>
      <c r="BX27">
        <v>315.39999999999998</v>
      </c>
      <c r="BY27">
        <v>366</v>
      </c>
      <c r="BZ27">
        <v>8364.4</v>
      </c>
      <c r="CA27">
        <v>277.2</v>
      </c>
      <c r="CB27">
        <v>209.3</v>
      </c>
      <c r="CC27">
        <v>3381.2</v>
      </c>
      <c r="CD27">
        <v>974.1</v>
      </c>
      <c r="CE27">
        <v>2807.2</v>
      </c>
      <c r="CF27">
        <v>1388.7</v>
      </c>
      <c r="CG27" s="92">
        <v>234878.2</v>
      </c>
      <c r="CH27">
        <v>537</v>
      </c>
      <c r="CI27">
        <v>4596.5</v>
      </c>
      <c r="CJ27">
        <v>53</v>
      </c>
      <c r="CK27">
        <v>2686.1</v>
      </c>
      <c r="CL27">
        <v>226.4</v>
      </c>
      <c r="CM27">
        <v>0</v>
      </c>
      <c r="CN27">
        <v>183.1</v>
      </c>
      <c r="CO27">
        <v>91.4</v>
      </c>
      <c r="CP27">
        <v>104.2</v>
      </c>
      <c r="CQ27">
        <v>275.599999999999</v>
      </c>
      <c r="CR27">
        <v>72.400000000000006</v>
      </c>
      <c r="CS27">
        <v>88439</v>
      </c>
      <c r="CT27">
        <v>186.4</v>
      </c>
      <c r="CU27">
        <v>954.4</v>
      </c>
      <c r="CV27">
        <v>1668.69999999999</v>
      </c>
      <c r="CW27">
        <v>840.7</v>
      </c>
      <c r="CX27">
        <v>600</v>
      </c>
      <c r="CY27">
        <v>585.4</v>
      </c>
      <c r="CZ27">
        <v>1170.5999999999999</v>
      </c>
      <c r="DA27">
        <v>937.4</v>
      </c>
      <c r="DB27">
        <v>0</v>
      </c>
      <c r="DC27">
        <v>368.2</v>
      </c>
      <c r="DD27">
        <v>206.3</v>
      </c>
      <c r="DE27">
        <v>51.2</v>
      </c>
      <c r="DF27">
        <v>436.29999999999899</v>
      </c>
      <c r="DG27">
        <v>630.9</v>
      </c>
      <c r="DH27">
        <v>6103.1999999999898</v>
      </c>
      <c r="DI27">
        <v>459.9</v>
      </c>
      <c r="DJ27">
        <v>118.4</v>
      </c>
      <c r="DK27">
        <v>1481.1</v>
      </c>
      <c r="DL27">
        <v>2474.6</v>
      </c>
      <c r="DM27">
        <v>12644.6</v>
      </c>
      <c r="DN27">
        <v>0</v>
      </c>
      <c r="DO27">
        <v>462.2</v>
      </c>
      <c r="DP27">
        <v>4625.5999999999904</v>
      </c>
      <c r="DQ27">
        <v>0</v>
      </c>
      <c r="DR27">
        <v>1018.8</v>
      </c>
      <c r="DS27">
        <v>8186.6</v>
      </c>
      <c r="DT27">
        <v>1731.8999999999901</v>
      </c>
      <c r="DU27">
        <v>365.099999999999</v>
      </c>
      <c r="DV27">
        <v>853.9</v>
      </c>
      <c r="DW27">
        <v>1005</v>
      </c>
      <c r="DX27">
        <v>333.3</v>
      </c>
      <c r="DY27">
        <v>671.1</v>
      </c>
      <c r="DZ27">
        <v>5457.8</v>
      </c>
      <c r="EA27">
        <v>923.2</v>
      </c>
      <c r="EB27">
        <v>936.5</v>
      </c>
      <c r="EC27">
        <v>161.19999999999999</v>
      </c>
      <c r="ED27">
        <v>13654</v>
      </c>
      <c r="EE27">
        <v>148.1</v>
      </c>
      <c r="EF27">
        <v>1839.8</v>
      </c>
      <c r="EG27">
        <v>126.9</v>
      </c>
      <c r="EH27">
        <v>3397.1</v>
      </c>
      <c r="EI27">
        <v>2358.2999999999902</v>
      </c>
      <c r="EJ27">
        <v>2956.7</v>
      </c>
      <c r="EK27">
        <v>986.9</v>
      </c>
      <c r="EL27">
        <v>123.8</v>
      </c>
      <c r="EM27">
        <v>0</v>
      </c>
      <c r="EN27">
        <v>681.99999999999898</v>
      </c>
      <c r="EO27">
        <v>2062</v>
      </c>
      <c r="EP27">
        <v>0</v>
      </c>
      <c r="EQ27">
        <v>3821</v>
      </c>
      <c r="ER27">
        <v>356.6</v>
      </c>
      <c r="ES27">
        <v>241.6</v>
      </c>
      <c r="ET27">
        <v>5743.5999999999904</v>
      </c>
      <c r="EU27">
        <v>1047</v>
      </c>
      <c r="EV27">
        <v>566.1</v>
      </c>
      <c r="EW27">
        <v>3907.6</v>
      </c>
      <c r="EX27">
        <v>2413.7999999999902</v>
      </c>
      <c r="EY27">
        <v>10312.1</v>
      </c>
      <c r="EZ27">
        <v>4575.8999999999996</v>
      </c>
      <c r="FA27">
        <v>2634.3</v>
      </c>
      <c r="FB27">
        <v>0</v>
      </c>
      <c r="FC27">
        <v>0</v>
      </c>
      <c r="FD27">
        <v>481.4</v>
      </c>
      <c r="FE27">
        <v>194</v>
      </c>
      <c r="FF27">
        <v>178.7</v>
      </c>
      <c r="FG27">
        <v>0</v>
      </c>
      <c r="FH27">
        <v>73.7</v>
      </c>
      <c r="FI27">
        <v>40.700000000000003</v>
      </c>
      <c r="FJ27">
        <v>642</v>
      </c>
      <c r="FK27">
        <v>0</v>
      </c>
      <c r="FL27">
        <v>0</v>
      </c>
      <c r="FM27">
        <v>44.1</v>
      </c>
      <c r="FN27">
        <v>2669.8999999999901</v>
      </c>
      <c r="FO27">
        <v>164.1</v>
      </c>
      <c r="FP27">
        <v>2114.9</v>
      </c>
      <c r="FQ27">
        <v>609.9</v>
      </c>
      <c r="FR27">
        <v>1158.7</v>
      </c>
      <c r="FS27">
        <v>0</v>
      </c>
      <c r="FT27">
        <v>90.1</v>
      </c>
      <c r="FU27">
        <v>5956.8</v>
      </c>
      <c r="FV27">
        <v>484.1</v>
      </c>
      <c r="FW27">
        <v>2031.9</v>
      </c>
      <c r="FX27">
        <v>202.4</v>
      </c>
      <c r="FY27">
        <v>27.1</v>
      </c>
      <c r="FZ27">
        <v>475.2</v>
      </c>
      <c r="GA27">
        <v>1810.3999999999901</v>
      </c>
      <c r="GB27">
        <v>602.29999999999995</v>
      </c>
      <c r="GC27">
        <v>0</v>
      </c>
      <c r="GD27">
        <v>0</v>
      </c>
      <c r="GE27">
        <v>4111.5</v>
      </c>
      <c r="GF27">
        <v>3071.5</v>
      </c>
      <c r="GG27">
        <v>1611.7</v>
      </c>
      <c r="GH27">
        <v>30.9</v>
      </c>
      <c r="GI27">
        <v>239</v>
      </c>
      <c r="GJ27">
        <v>2867.2999999999902</v>
      </c>
      <c r="GK27">
        <v>0</v>
      </c>
      <c r="GL27">
        <v>5020.8</v>
      </c>
      <c r="GM27">
        <v>29.7</v>
      </c>
      <c r="GN27">
        <v>481.6</v>
      </c>
      <c r="GO27">
        <v>0</v>
      </c>
      <c r="GP27">
        <v>47.2</v>
      </c>
      <c r="GQ27">
        <v>885.3</v>
      </c>
      <c r="GR27">
        <v>71.699999999999903</v>
      </c>
      <c r="GS27">
        <v>54.8</v>
      </c>
      <c r="GT27">
        <v>1619.2</v>
      </c>
      <c r="GU27">
        <v>683.19999999999902</v>
      </c>
      <c r="GV27">
        <v>3160.6</v>
      </c>
      <c r="GW27">
        <v>529.20000000000005</v>
      </c>
      <c r="GX27">
        <v>2291.9</v>
      </c>
      <c r="GY27">
        <v>354.5</v>
      </c>
      <c r="GZ27">
        <v>801</v>
      </c>
      <c r="HA27">
        <v>14498.8</v>
      </c>
      <c r="HB27">
        <v>182.29999999999899</v>
      </c>
      <c r="HC27">
        <v>100.6</v>
      </c>
      <c r="HD27">
        <v>172.2</v>
      </c>
      <c r="HE27">
        <v>0</v>
      </c>
      <c r="HF27">
        <v>518.79999999999995</v>
      </c>
    </row>
    <row r="28" spans="1:226" x14ac:dyDescent="0.25">
      <c r="A28" t="s">
        <v>292</v>
      </c>
      <c r="B28">
        <v>2</v>
      </c>
      <c r="C28">
        <v>3713.8</v>
      </c>
      <c r="D28">
        <v>809.9</v>
      </c>
      <c r="E28">
        <v>0</v>
      </c>
      <c r="F28">
        <v>528.099999999999</v>
      </c>
      <c r="G28">
        <v>0</v>
      </c>
      <c r="H28">
        <v>81.5</v>
      </c>
      <c r="I28">
        <v>3985</v>
      </c>
      <c r="J28">
        <v>63.8</v>
      </c>
      <c r="K28">
        <v>1571.3999999999901</v>
      </c>
      <c r="L28">
        <v>153.6</v>
      </c>
      <c r="M28">
        <v>1674.8</v>
      </c>
      <c r="N28">
        <v>720.9</v>
      </c>
      <c r="O28">
        <v>1708.2</v>
      </c>
      <c r="P28">
        <v>313.5</v>
      </c>
      <c r="Q28">
        <v>4039.6</v>
      </c>
      <c r="R28">
        <v>0</v>
      </c>
      <c r="S28">
        <v>70935.7</v>
      </c>
      <c r="T28">
        <v>4271.2</v>
      </c>
      <c r="U28">
        <v>2505.8000000000002</v>
      </c>
      <c r="V28">
        <v>92.199999999999903</v>
      </c>
      <c r="W28">
        <v>345.7</v>
      </c>
      <c r="X28">
        <v>0</v>
      </c>
      <c r="Y28">
        <v>207.5</v>
      </c>
      <c r="Z28">
        <v>204.5</v>
      </c>
      <c r="AA28">
        <v>3014.4</v>
      </c>
      <c r="AB28">
        <v>0</v>
      </c>
      <c r="AC28">
        <v>1995.49999999999</v>
      </c>
      <c r="AD28">
        <v>107.6</v>
      </c>
      <c r="AE28">
        <v>168.7</v>
      </c>
      <c r="AF28">
        <v>261.2</v>
      </c>
      <c r="AG28">
        <v>723.3</v>
      </c>
      <c r="AH28">
        <v>255.39999999999901</v>
      </c>
      <c r="AI28">
        <v>304.29999999999899</v>
      </c>
      <c r="AJ28">
        <v>240.39999999999901</v>
      </c>
      <c r="AK28">
        <v>11730.1</v>
      </c>
      <c r="AL28">
        <v>1099</v>
      </c>
      <c r="AM28">
        <v>3046.3999999999901</v>
      </c>
      <c r="AN28">
        <v>227.5</v>
      </c>
      <c r="AO28">
        <v>559.20000000000005</v>
      </c>
      <c r="AP28">
        <v>111.6</v>
      </c>
      <c r="AQ28">
        <v>75</v>
      </c>
      <c r="AR28">
        <v>4430.8</v>
      </c>
      <c r="AS28">
        <v>445.6</v>
      </c>
      <c r="AT28">
        <v>776.7</v>
      </c>
      <c r="AU28">
        <v>0</v>
      </c>
      <c r="AV28">
        <v>5428.7999999999902</v>
      </c>
      <c r="AW28">
        <v>609</v>
      </c>
      <c r="AX28">
        <v>2367</v>
      </c>
      <c r="AY28">
        <v>0</v>
      </c>
      <c r="AZ28">
        <v>1671.19999999999</v>
      </c>
      <c r="BA28">
        <v>5533.4</v>
      </c>
      <c r="BB28">
        <v>1634.9</v>
      </c>
      <c r="BC28">
        <v>6554.5</v>
      </c>
      <c r="BD28">
        <v>2122.3000000000002</v>
      </c>
      <c r="BE28">
        <v>4505.8999999999996</v>
      </c>
      <c r="BF28">
        <v>1613.79999999999</v>
      </c>
      <c r="BG28">
        <v>6280.7</v>
      </c>
      <c r="BH28">
        <v>11650.4</v>
      </c>
      <c r="BI28">
        <v>41.5</v>
      </c>
      <c r="BJ28">
        <v>0</v>
      </c>
      <c r="BK28">
        <v>12149.6</v>
      </c>
      <c r="BL28">
        <v>1477.9</v>
      </c>
      <c r="BM28">
        <v>6231.8</v>
      </c>
      <c r="BN28">
        <v>1118.2</v>
      </c>
      <c r="BO28">
        <v>0</v>
      </c>
      <c r="BP28">
        <v>7652</v>
      </c>
      <c r="BQ28">
        <v>2616.1</v>
      </c>
      <c r="BR28">
        <v>28</v>
      </c>
      <c r="BS28">
        <v>50176.299999999901</v>
      </c>
      <c r="BT28">
        <v>140.69999999999999</v>
      </c>
      <c r="BU28">
        <v>81.8</v>
      </c>
      <c r="BV28">
        <v>230.1</v>
      </c>
      <c r="BW28">
        <v>33047.8999999999</v>
      </c>
      <c r="BX28">
        <v>682.6</v>
      </c>
      <c r="BY28">
        <v>149.6</v>
      </c>
      <c r="BZ28">
        <v>11196.7</v>
      </c>
      <c r="CA28">
        <v>306.7</v>
      </c>
      <c r="CB28">
        <v>0</v>
      </c>
      <c r="CC28">
        <v>2075.6</v>
      </c>
      <c r="CD28">
        <v>2575.3000000000002</v>
      </c>
      <c r="CE28">
        <v>7410.2</v>
      </c>
      <c r="CF28">
        <v>3150.7999999999902</v>
      </c>
      <c r="CG28" s="92">
        <v>332801</v>
      </c>
      <c r="CH28">
        <v>214.1</v>
      </c>
      <c r="CI28">
        <v>4185.3</v>
      </c>
      <c r="CJ28">
        <v>0</v>
      </c>
      <c r="CK28">
        <v>1243</v>
      </c>
      <c r="CL28">
        <v>526.5</v>
      </c>
      <c r="CM28">
        <v>51</v>
      </c>
      <c r="CN28">
        <v>991.3</v>
      </c>
      <c r="CO28">
        <v>64.5</v>
      </c>
      <c r="CP28">
        <v>53.2</v>
      </c>
      <c r="CQ28">
        <v>742.3</v>
      </c>
      <c r="CR28">
        <v>0</v>
      </c>
      <c r="CS28">
        <v>102553.4</v>
      </c>
      <c r="CT28">
        <v>82.1</v>
      </c>
      <c r="CU28">
        <v>2559.4</v>
      </c>
      <c r="CV28">
        <v>3427.2</v>
      </c>
      <c r="CW28">
        <v>2394.3999999999901</v>
      </c>
      <c r="CX28">
        <v>2482.8000000000002</v>
      </c>
      <c r="CY28">
        <v>394.9</v>
      </c>
      <c r="CZ28">
        <v>636.4</v>
      </c>
      <c r="DA28">
        <v>116.9</v>
      </c>
      <c r="DB28">
        <v>56.9</v>
      </c>
      <c r="DC28">
        <v>378</v>
      </c>
      <c r="DD28">
        <v>148.6</v>
      </c>
      <c r="DE28">
        <v>89.2</v>
      </c>
      <c r="DF28">
        <v>293.39999999999998</v>
      </c>
      <c r="DG28">
        <v>2496.2999999999902</v>
      </c>
      <c r="DH28">
        <v>21316.6</v>
      </c>
      <c r="DI28">
        <v>261.60000000000002</v>
      </c>
      <c r="DJ28">
        <v>712.89999999999895</v>
      </c>
      <c r="DK28">
        <v>4957.0999999999904</v>
      </c>
      <c r="DL28">
        <v>26813.200000000001</v>
      </c>
      <c r="DM28">
        <v>21877.8999999999</v>
      </c>
      <c r="DN28">
        <v>205.4</v>
      </c>
      <c r="DO28">
        <v>122.1</v>
      </c>
      <c r="DP28">
        <v>2253.2999999999902</v>
      </c>
      <c r="DQ28">
        <v>0</v>
      </c>
      <c r="DR28">
        <v>1414.2</v>
      </c>
      <c r="DS28">
        <v>6678.7</v>
      </c>
      <c r="DT28">
        <v>1110.7</v>
      </c>
      <c r="DU28">
        <v>126.9</v>
      </c>
      <c r="DV28">
        <v>50.7</v>
      </c>
      <c r="DW28">
        <v>1244.3</v>
      </c>
      <c r="DX28">
        <v>234.4</v>
      </c>
      <c r="DY28">
        <v>1129.8</v>
      </c>
      <c r="DZ28">
        <v>12657.1</v>
      </c>
      <c r="EA28">
        <v>753.599999999999</v>
      </c>
      <c r="EB28">
        <v>187.6</v>
      </c>
      <c r="EC28">
        <v>12171.7</v>
      </c>
      <c r="ED28">
        <v>11500.0999999999</v>
      </c>
      <c r="EE28">
        <v>838.19999999999902</v>
      </c>
      <c r="EF28">
        <v>482.9</v>
      </c>
      <c r="EG28">
        <v>2406.9</v>
      </c>
      <c r="EH28">
        <v>268.8</v>
      </c>
      <c r="EI28">
        <v>2180.3999999999901</v>
      </c>
      <c r="EJ28">
        <v>10476.700000000001</v>
      </c>
      <c r="EK28">
        <v>16145.6</v>
      </c>
      <c r="EL28">
        <v>34</v>
      </c>
      <c r="EM28">
        <v>0</v>
      </c>
      <c r="EN28">
        <v>533.9</v>
      </c>
      <c r="EO28">
        <v>4261.0999999999904</v>
      </c>
      <c r="EP28">
        <v>36.4</v>
      </c>
      <c r="EQ28">
        <v>1008.4</v>
      </c>
      <c r="ER28">
        <v>0</v>
      </c>
      <c r="ES28">
        <v>92</v>
      </c>
      <c r="ET28">
        <v>2835.1</v>
      </c>
      <c r="EU28">
        <v>372.7</v>
      </c>
      <c r="EV28">
        <v>686</v>
      </c>
      <c r="EW28">
        <v>8241.5999999999894</v>
      </c>
      <c r="EX28">
        <v>16094.199999999901</v>
      </c>
      <c r="EY28">
        <v>5148.3</v>
      </c>
      <c r="EZ28">
        <v>10200.799999999999</v>
      </c>
      <c r="FA28">
        <v>2666.6</v>
      </c>
      <c r="FB28">
        <v>451.8</v>
      </c>
      <c r="FC28">
        <v>0</v>
      </c>
      <c r="FD28">
        <v>232.6</v>
      </c>
      <c r="FE28">
        <v>588.20000000000005</v>
      </c>
      <c r="FF28">
        <v>958.5</v>
      </c>
      <c r="FG28">
        <v>21.8</v>
      </c>
      <c r="FH28">
        <v>19</v>
      </c>
      <c r="FI28">
        <v>0</v>
      </c>
      <c r="FJ28">
        <v>174</v>
      </c>
      <c r="FK28">
        <v>103.8</v>
      </c>
      <c r="FL28">
        <v>104</v>
      </c>
      <c r="FM28">
        <v>43.5</v>
      </c>
      <c r="FN28">
        <v>6137.8</v>
      </c>
      <c r="FO28">
        <v>349.2</v>
      </c>
      <c r="FP28">
        <v>1694.8</v>
      </c>
      <c r="FQ28">
        <v>652.4</v>
      </c>
      <c r="FR28">
        <v>3668.2</v>
      </c>
      <c r="FS28">
        <v>0</v>
      </c>
      <c r="FT28">
        <v>0</v>
      </c>
      <c r="FU28">
        <v>11863.699999999901</v>
      </c>
      <c r="FV28">
        <v>578.70000000000005</v>
      </c>
      <c r="FW28">
        <v>642.5</v>
      </c>
      <c r="FX28">
        <v>0</v>
      </c>
      <c r="FY28">
        <v>1150.2</v>
      </c>
      <c r="FZ28">
        <v>441.8</v>
      </c>
      <c r="GA28">
        <v>16833.599999999999</v>
      </c>
      <c r="GB28">
        <v>779.9</v>
      </c>
      <c r="GC28">
        <v>385.1</v>
      </c>
      <c r="GD28">
        <v>0</v>
      </c>
      <c r="GE28">
        <v>6141.6</v>
      </c>
      <c r="GF28">
        <v>13561.2</v>
      </c>
      <c r="GG28">
        <v>1025.2</v>
      </c>
      <c r="GH28">
        <v>62.9</v>
      </c>
      <c r="GI28">
        <v>0</v>
      </c>
      <c r="GJ28">
        <v>2089.6</v>
      </c>
      <c r="GK28">
        <v>13.4</v>
      </c>
      <c r="GL28">
        <v>17979.199999999899</v>
      </c>
      <c r="GM28">
        <v>0</v>
      </c>
      <c r="GN28">
        <v>32.700000000000003</v>
      </c>
      <c r="GO28">
        <v>113.8</v>
      </c>
      <c r="GP28">
        <v>229.4</v>
      </c>
      <c r="GQ28">
        <v>731.599999999999</v>
      </c>
      <c r="GR28">
        <v>666.7</v>
      </c>
      <c r="GS28">
        <v>592.29999999999995</v>
      </c>
      <c r="GT28">
        <v>132.6</v>
      </c>
      <c r="GU28">
        <v>65.099999999999994</v>
      </c>
      <c r="GV28">
        <v>4570.1000000000004</v>
      </c>
      <c r="GW28">
        <v>591.29999999999995</v>
      </c>
      <c r="GX28">
        <v>13386.4</v>
      </c>
      <c r="GY28">
        <v>0</v>
      </c>
      <c r="GZ28">
        <v>3028.49999999999</v>
      </c>
      <c r="HA28">
        <v>14984.7</v>
      </c>
      <c r="HB28">
        <v>1722.1</v>
      </c>
      <c r="HC28">
        <v>0</v>
      </c>
      <c r="HD28">
        <v>5131.3</v>
      </c>
      <c r="HE28">
        <v>420.3</v>
      </c>
      <c r="HF28">
        <v>1565.9</v>
      </c>
    </row>
    <row r="29" spans="1:226" x14ac:dyDescent="0.25">
      <c r="A29" t="s">
        <v>293</v>
      </c>
      <c r="B29">
        <v>3</v>
      </c>
      <c r="C29">
        <v>4915.1000000000004</v>
      </c>
      <c r="D29">
        <v>61.2</v>
      </c>
      <c r="E29">
        <v>478.5</v>
      </c>
      <c r="F29">
        <v>437.8</v>
      </c>
      <c r="G29">
        <v>1545.69999999999</v>
      </c>
      <c r="H29">
        <v>0</v>
      </c>
      <c r="I29">
        <v>2833.8999999999901</v>
      </c>
      <c r="J29">
        <v>24</v>
      </c>
      <c r="K29">
        <v>1033.9000000000001</v>
      </c>
      <c r="L29">
        <v>351.29999999999899</v>
      </c>
      <c r="M29">
        <v>1665.4</v>
      </c>
      <c r="N29">
        <v>208.6</v>
      </c>
      <c r="O29">
        <v>139</v>
      </c>
      <c r="P29">
        <v>809.19999999999902</v>
      </c>
      <c r="Q29">
        <v>7047.5</v>
      </c>
      <c r="R29">
        <v>110.2</v>
      </c>
      <c r="S29">
        <v>48548.800000000003</v>
      </c>
      <c r="T29">
        <v>1236.3</v>
      </c>
      <c r="U29">
        <v>1797</v>
      </c>
      <c r="V29">
        <v>1262.4000000000001</v>
      </c>
      <c r="W29">
        <v>0</v>
      </c>
      <c r="X29">
        <v>0</v>
      </c>
      <c r="Y29">
        <v>189.3</v>
      </c>
      <c r="Z29">
        <v>146.5</v>
      </c>
      <c r="AA29">
        <v>3432.2</v>
      </c>
      <c r="AB29">
        <v>9.1999999999999993</v>
      </c>
      <c r="AC29">
        <v>455.2</v>
      </c>
      <c r="AD29">
        <v>39.9</v>
      </c>
      <c r="AE29">
        <v>483.9</v>
      </c>
      <c r="AF29">
        <v>36</v>
      </c>
      <c r="AG29">
        <v>301.29999999999899</v>
      </c>
      <c r="AH29">
        <v>0</v>
      </c>
      <c r="AI29">
        <v>6340.99999999999</v>
      </c>
      <c r="AJ29">
        <v>90.1</v>
      </c>
      <c r="AK29">
        <v>15923.6</v>
      </c>
      <c r="AL29">
        <v>182.9</v>
      </c>
      <c r="AM29">
        <v>5243.5999999999904</v>
      </c>
      <c r="AN29">
        <v>444.3</v>
      </c>
      <c r="AO29">
        <v>664.7</v>
      </c>
      <c r="AP29">
        <v>121.1</v>
      </c>
      <c r="AQ29">
        <v>789.2</v>
      </c>
      <c r="AR29">
        <v>2830.3</v>
      </c>
      <c r="AS29">
        <v>951.4</v>
      </c>
      <c r="AT29">
        <v>0</v>
      </c>
      <c r="AU29">
        <v>0</v>
      </c>
      <c r="AV29">
        <v>5841.2999999999902</v>
      </c>
      <c r="AW29">
        <v>782.8</v>
      </c>
      <c r="AX29">
        <v>9193.2999999999993</v>
      </c>
      <c r="AY29">
        <v>0</v>
      </c>
      <c r="AZ29">
        <v>11.7</v>
      </c>
      <c r="BA29">
        <v>2828.49999999999</v>
      </c>
      <c r="BB29">
        <v>1641.4</v>
      </c>
      <c r="BC29">
        <v>6725.0999999999904</v>
      </c>
      <c r="BD29">
        <v>0</v>
      </c>
      <c r="BE29">
        <v>6868.2</v>
      </c>
      <c r="BF29">
        <v>2130.7999999999902</v>
      </c>
      <c r="BG29">
        <v>4598.3</v>
      </c>
      <c r="BH29">
        <v>15086.299999999899</v>
      </c>
      <c r="BI29">
        <v>0</v>
      </c>
      <c r="BJ29">
        <v>0</v>
      </c>
      <c r="BK29">
        <v>13829.699999999901</v>
      </c>
      <c r="BL29">
        <v>1129.7</v>
      </c>
      <c r="BM29">
        <v>1699.1</v>
      </c>
      <c r="BN29">
        <v>385.4</v>
      </c>
      <c r="BO29">
        <v>0</v>
      </c>
      <c r="BP29">
        <v>7855.1999999999898</v>
      </c>
      <c r="BQ29">
        <v>265.39999999999998</v>
      </c>
      <c r="BR29">
        <v>333</v>
      </c>
      <c r="BS29">
        <v>42292.799999999901</v>
      </c>
      <c r="BT29">
        <v>871.8</v>
      </c>
      <c r="BU29">
        <v>109.4</v>
      </c>
      <c r="BV29">
        <v>182.9</v>
      </c>
      <c r="BW29">
        <v>49882.199999999903</v>
      </c>
      <c r="BX29">
        <v>1896.8</v>
      </c>
      <c r="BY29">
        <v>817.2</v>
      </c>
      <c r="BZ29">
        <v>12557.7</v>
      </c>
      <c r="CA29">
        <v>20</v>
      </c>
      <c r="CB29">
        <v>100.6</v>
      </c>
      <c r="CC29">
        <v>2445.4</v>
      </c>
      <c r="CD29">
        <v>5300.6999999999898</v>
      </c>
      <c r="CE29">
        <v>6643.2</v>
      </c>
      <c r="CF29">
        <v>1543.4</v>
      </c>
      <c r="CG29" s="92">
        <v>416850.49999999802</v>
      </c>
      <c r="CH29">
        <v>1547.3</v>
      </c>
      <c r="CI29">
        <v>1799.4</v>
      </c>
      <c r="CJ29">
        <v>433.2</v>
      </c>
      <c r="CK29">
        <v>4356.8999999999996</v>
      </c>
      <c r="CL29">
        <v>826.6</v>
      </c>
      <c r="CM29">
        <v>368.599999999999</v>
      </c>
      <c r="CN29">
        <v>173.5</v>
      </c>
      <c r="CO29">
        <v>0</v>
      </c>
      <c r="CP29">
        <v>96.6</v>
      </c>
      <c r="CQ29">
        <v>579</v>
      </c>
      <c r="CR29">
        <v>0</v>
      </c>
      <c r="CS29">
        <v>94883.400000000096</v>
      </c>
      <c r="CT29">
        <v>73.8</v>
      </c>
      <c r="CU29">
        <v>4338.7</v>
      </c>
      <c r="CV29">
        <v>4309.8</v>
      </c>
      <c r="CW29">
        <v>3262.3</v>
      </c>
      <c r="CX29">
        <v>1098</v>
      </c>
      <c r="CY29">
        <v>221.1</v>
      </c>
      <c r="CZ29">
        <v>1275.8</v>
      </c>
      <c r="DA29">
        <v>898.599999999999</v>
      </c>
      <c r="DB29">
        <v>16.899999999999999</v>
      </c>
      <c r="DC29">
        <v>1527.4</v>
      </c>
      <c r="DD29">
        <v>472.6</v>
      </c>
      <c r="DE29">
        <v>8</v>
      </c>
      <c r="DF29">
        <v>205.4</v>
      </c>
      <c r="DG29">
        <v>825.8</v>
      </c>
      <c r="DH29">
        <v>12286.299999999899</v>
      </c>
      <c r="DI29">
        <v>5331.5</v>
      </c>
      <c r="DJ29">
        <v>880.6</v>
      </c>
      <c r="DK29">
        <v>1456</v>
      </c>
      <c r="DL29">
        <v>15598.3</v>
      </c>
      <c r="DM29">
        <v>47145.499999999898</v>
      </c>
      <c r="DN29">
        <v>0</v>
      </c>
      <c r="DO29">
        <v>341.3</v>
      </c>
      <c r="DP29">
        <v>2290.8000000000002</v>
      </c>
      <c r="DQ29">
        <v>348.8</v>
      </c>
      <c r="DR29">
        <v>1801</v>
      </c>
      <c r="DS29">
        <v>18481.699999999899</v>
      </c>
      <c r="DT29">
        <v>5337.4</v>
      </c>
      <c r="DU29">
        <v>454.6</v>
      </c>
      <c r="DV29">
        <v>0</v>
      </c>
      <c r="DW29">
        <v>524.9</v>
      </c>
      <c r="DX29">
        <v>2085.3000000000002</v>
      </c>
      <c r="DY29">
        <v>2952.1</v>
      </c>
      <c r="DZ29">
        <v>6538.4</v>
      </c>
      <c r="EA29">
        <v>2469.5</v>
      </c>
      <c r="EB29">
        <v>0</v>
      </c>
      <c r="EC29">
        <v>595.4</v>
      </c>
      <c r="ED29">
        <v>12688.199999999901</v>
      </c>
      <c r="EE29">
        <v>352.9</v>
      </c>
      <c r="EF29">
        <v>389.9</v>
      </c>
      <c r="EG29">
        <v>157</v>
      </c>
      <c r="EH29">
        <v>1235.7</v>
      </c>
      <c r="EI29">
        <v>981.1</v>
      </c>
      <c r="EJ29">
        <v>6326.5999999999904</v>
      </c>
      <c r="EK29">
        <v>14248.0999999999</v>
      </c>
      <c r="EL29">
        <v>260</v>
      </c>
      <c r="EM29">
        <v>182.6</v>
      </c>
      <c r="EN29">
        <v>2150.1</v>
      </c>
      <c r="EO29">
        <v>7214.4</v>
      </c>
      <c r="EP29">
        <v>0</v>
      </c>
      <c r="EQ29">
        <v>3568.8</v>
      </c>
      <c r="ER29">
        <v>684.8</v>
      </c>
      <c r="ES29">
        <v>347.79999999999899</v>
      </c>
      <c r="ET29">
        <v>1301.7</v>
      </c>
      <c r="EU29">
        <v>1181</v>
      </c>
      <c r="EV29">
        <v>293.8</v>
      </c>
      <c r="EW29">
        <v>4084.9</v>
      </c>
      <c r="EX29">
        <v>7272.49999999999</v>
      </c>
      <c r="EY29">
        <v>5463.8999999999896</v>
      </c>
      <c r="EZ29">
        <v>7137.5</v>
      </c>
      <c r="FA29">
        <v>5213</v>
      </c>
      <c r="FB29">
        <v>939.099999999999</v>
      </c>
      <c r="FC29">
        <v>0</v>
      </c>
      <c r="FD29">
        <v>727.7</v>
      </c>
      <c r="FE29">
        <v>22.5</v>
      </c>
      <c r="FF29">
        <v>319.89999999999998</v>
      </c>
      <c r="FG29">
        <v>0</v>
      </c>
      <c r="FH29">
        <v>0</v>
      </c>
      <c r="FI29">
        <v>0</v>
      </c>
      <c r="FJ29">
        <v>53.2</v>
      </c>
      <c r="FK29">
        <v>73.7</v>
      </c>
      <c r="FL29">
        <v>116.2</v>
      </c>
      <c r="FM29">
        <v>0</v>
      </c>
      <c r="FN29">
        <v>6800.6999999999898</v>
      </c>
      <c r="FO29">
        <v>61.2</v>
      </c>
      <c r="FP29">
        <v>3758.1</v>
      </c>
      <c r="FQ29">
        <v>3165.4</v>
      </c>
      <c r="FR29">
        <v>3429.7</v>
      </c>
      <c r="FS29">
        <v>629</v>
      </c>
      <c r="FT29">
        <v>966.4</v>
      </c>
      <c r="FU29">
        <v>10243.799999999999</v>
      </c>
      <c r="FV29">
        <v>1200.9000000000001</v>
      </c>
      <c r="FW29">
        <v>2726.8</v>
      </c>
      <c r="FX29">
        <v>0</v>
      </c>
      <c r="FY29">
        <v>147.1</v>
      </c>
      <c r="FZ29">
        <v>276.7</v>
      </c>
      <c r="GA29">
        <v>241</v>
      </c>
      <c r="GB29">
        <v>1899.4</v>
      </c>
      <c r="GC29">
        <v>0</v>
      </c>
      <c r="GD29">
        <v>540.79999999999995</v>
      </c>
      <c r="GE29">
        <v>4171.8</v>
      </c>
      <c r="GF29">
        <v>3396.8</v>
      </c>
      <c r="GG29">
        <v>3538.4</v>
      </c>
      <c r="GH29">
        <v>0</v>
      </c>
      <c r="GI29">
        <v>1832.2</v>
      </c>
      <c r="GJ29">
        <v>4745.5</v>
      </c>
      <c r="GK29">
        <v>720.8</v>
      </c>
      <c r="GL29">
        <v>37190</v>
      </c>
      <c r="GM29">
        <v>70</v>
      </c>
      <c r="GN29">
        <v>33.299999999999997</v>
      </c>
      <c r="GO29">
        <v>465.8</v>
      </c>
      <c r="GP29">
        <v>606.20000000000005</v>
      </c>
      <c r="GQ29">
        <v>198.8</v>
      </c>
      <c r="GR29">
        <v>11</v>
      </c>
      <c r="GS29">
        <v>22</v>
      </c>
      <c r="GT29">
        <v>2848.1</v>
      </c>
      <c r="GU29">
        <v>159.4</v>
      </c>
      <c r="GV29">
        <v>4792.3</v>
      </c>
      <c r="GW29">
        <v>427.7</v>
      </c>
      <c r="GX29">
        <v>4713</v>
      </c>
      <c r="GY29">
        <v>0</v>
      </c>
      <c r="GZ29">
        <v>5001.3999999999996</v>
      </c>
      <c r="HA29">
        <v>7888</v>
      </c>
      <c r="HB29">
        <v>3091.5999999999899</v>
      </c>
      <c r="HC29">
        <v>0</v>
      </c>
      <c r="HD29">
        <v>2968.1</v>
      </c>
      <c r="HE29">
        <v>1502.8</v>
      </c>
      <c r="HF29">
        <v>263.89999999999998</v>
      </c>
    </row>
    <row r="30" spans="1:226" x14ac:dyDescent="0.25">
      <c r="A30" t="s">
        <v>294</v>
      </c>
      <c r="B30">
        <v>4</v>
      </c>
      <c r="C30">
        <v>11786.8</v>
      </c>
      <c r="D30">
        <v>1635.3</v>
      </c>
      <c r="E30">
        <v>312.79999999999899</v>
      </c>
      <c r="F30">
        <v>2412.6999999999998</v>
      </c>
      <c r="G30">
        <v>75</v>
      </c>
      <c r="H30">
        <v>16.8</v>
      </c>
      <c r="I30">
        <v>5378.3</v>
      </c>
      <c r="J30">
        <v>163.80000000000001</v>
      </c>
      <c r="K30">
        <v>187</v>
      </c>
      <c r="L30">
        <v>892.3</v>
      </c>
      <c r="M30">
        <v>1200.8</v>
      </c>
      <c r="N30">
        <v>345.9</v>
      </c>
      <c r="O30">
        <v>103.1</v>
      </c>
      <c r="P30">
        <v>2211.3000000000002</v>
      </c>
      <c r="Q30">
        <v>8075.0999999999904</v>
      </c>
      <c r="R30">
        <v>354.5</v>
      </c>
      <c r="S30">
        <v>57165.099999999897</v>
      </c>
      <c r="T30">
        <v>3672.9</v>
      </c>
      <c r="U30">
        <v>1704.3999999999901</v>
      </c>
      <c r="V30">
        <v>940</v>
      </c>
      <c r="W30">
        <v>75</v>
      </c>
      <c r="X30">
        <v>141.80000000000001</v>
      </c>
      <c r="Y30">
        <v>532.20000000000005</v>
      </c>
      <c r="Z30">
        <v>843.6</v>
      </c>
      <c r="AA30">
        <v>8777.2000000000007</v>
      </c>
      <c r="AB30">
        <v>11</v>
      </c>
      <c r="AC30">
        <v>3199.4</v>
      </c>
      <c r="AD30">
        <v>0</v>
      </c>
      <c r="AE30">
        <v>297.7</v>
      </c>
      <c r="AF30">
        <v>249.5</v>
      </c>
      <c r="AG30">
        <v>555.1</v>
      </c>
      <c r="AH30">
        <v>243.1</v>
      </c>
      <c r="AI30">
        <v>698.5</v>
      </c>
      <c r="AJ30">
        <v>913.1</v>
      </c>
      <c r="AK30">
        <v>19773.8999999999</v>
      </c>
      <c r="AL30">
        <v>2498</v>
      </c>
      <c r="AM30">
        <v>4492.5999999999904</v>
      </c>
      <c r="AN30">
        <v>1635</v>
      </c>
      <c r="AO30">
        <v>1615.5</v>
      </c>
      <c r="AP30">
        <v>324.3</v>
      </c>
      <c r="AQ30">
        <v>0</v>
      </c>
      <c r="AR30">
        <v>4611.3</v>
      </c>
      <c r="AS30">
        <v>189.7</v>
      </c>
      <c r="AT30">
        <v>914.099999999999</v>
      </c>
      <c r="AU30">
        <v>186.39999999999901</v>
      </c>
      <c r="AV30">
        <v>10207.4999999999</v>
      </c>
      <c r="AW30">
        <v>1398.9</v>
      </c>
      <c r="AX30">
        <v>3143.9</v>
      </c>
      <c r="AY30">
        <v>252.3</v>
      </c>
      <c r="AZ30">
        <v>984.8</v>
      </c>
      <c r="BA30">
        <v>3959.6999999999898</v>
      </c>
      <c r="BB30">
        <v>1221.0999999999999</v>
      </c>
      <c r="BC30">
        <v>7768.49999999999</v>
      </c>
      <c r="BD30">
        <v>1477</v>
      </c>
      <c r="BE30">
        <v>8532.0999999999894</v>
      </c>
      <c r="BF30">
        <v>5598.7</v>
      </c>
      <c r="BG30">
        <v>9319.7000000000007</v>
      </c>
      <c r="BH30">
        <v>5273.99999999999</v>
      </c>
      <c r="BI30">
        <v>8.5</v>
      </c>
      <c r="BJ30">
        <v>91.8</v>
      </c>
      <c r="BK30">
        <v>10535.3999999999</v>
      </c>
      <c r="BL30">
        <v>1128.19999999999</v>
      </c>
      <c r="BM30">
        <v>3715.7</v>
      </c>
      <c r="BN30">
        <v>32.4</v>
      </c>
      <c r="BO30">
        <v>200.1</v>
      </c>
      <c r="BP30">
        <v>6013.99999999999</v>
      </c>
      <c r="BQ30">
        <v>665.6</v>
      </c>
      <c r="BR30">
        <v>382.29999999999899</v>
      </c>
      <c r="BS30">
        <v>51309.1</v>
      </c>
      <c r="BT30">
        <v>758</v>
      </c>
      <c r="BU30">
        <v>405.4</v>
      </c>
      <c r="BV30">
        <v>81.8</v>
      </c>
      <c r="BW30">
        <v>34115.1</v>
      </c>
      <c r="BX30">
        <v>537</v>
      </c>
      <c r="BY30">
        <v>464.1</v>
      </c>
      <c r="BZ30">
        <v>18122.599999999999</v>
      </c>
      <c r="CA30">
        <v>317.7</v>
      </c>
      <c r="CB30">
        <v>0</v>
      </c>
      <c r="CC30">
        <v>2853.99999999999</v>
      </c>
      <c r="CD30">
        <v>4430.8999999999896</v>
      </c>
      <c r="CE30">
        <v>8927.4</v>
      </c>
      <c r="CF30">
        <v>4533.8999999999996</v>
      </c>
      <c r="CG30" s="92">
        <v>533723.19999999902</v>
      </c>
      <c r="CH30">
        <v>329.2</v>
      </c>
      <c r="CI30">
        <v>6524.1999999999898</v>
      </c>
      <c r="CJ30">
        <v>767</v>
      </c>
      <c r="CK30">
        <v>5734.7999999999902</v>
      </c>
      <c r="CL30">
        <v>2849.8999999999901</v>
      </c>
      <c r="CM30">
        <v>452.9</v>
      </c>
      <c r="CN30">
        <v>898.19999999999902</v>
      </c>
      <c r="CO30">
        <v>449.7</v>
      </c>
      <c r="CP30">
        <v>1268.3</v>
      </c>
      <c r="CQ30">
        <v>625.6</v>
      </c>
      <c r="CR30">
        <v>134.6</v>
      </c>
      <c r="CS30">
        <v>126903.19999999899</v>
      </c>
      <c r="CT30">
        <v>1107.0999999999999</v>
      </c>
      <c r="CU30">
        <v>6284.4</v>
      </c>
      <c r="CV30">
        <v>3285.4</v>
      </c>
      <c r="CW30">
        <v>1183.5999999999999</v>
      </c>
      <c r="CX30">
        <v>1207.4000000000001</v>
      </c>
      <c r="CY30">
        <v>2876</v>
      </c>
      <c r="CZ30">
        <v>2491.3000000000002</v>
      </c>
      <c r="DA30">
        <v>63.9</v>
      </c>
      <c r="DB30">
        <v>133.9</v>
      </c>
      <c r="DC30">
        <v>625</v>
      </c>
      <c r="DD30">
        <v>382.8</v>
      </c>
      <c r="DE30">
        <v>247.7</v>
      </c>
      <c r="DF30">
        <v>843.599999999999</v>
      </c>
      <c r="DG30">
        <v>2236.1</v>
      </c>
      <c r="DH30">
        <v>33143.099999999897</v>
      </c>
      <c r="DI30">
        <v>1147.0999999999999</v>
      </c>
      <c r="DJ30">
        <v>12926.5</v>
      </c>
      <c r="DK30">
        <v>687.4</v>
      </c>
      <c r="DL30">
        <v>40295.300000000003</v>
      </c>
      <c r="DM30">
        <v>28024.9</v>
      </c>
      <c r="DN30">
        <v>134.9</v>
      </c>
      <c r="DO30">
        <v>182.7</v>
      </c>
      <c r="DP30">
        <v>2788.49999999999</v>
      </c>
      <c r="DQ30">
        <v>888.7</v>
      </c>
      <c r="DR30">
        <v>852.9</v>
      </c>
      <c r="DS30">
        <v>10718.3</v>
      </c>
      <c r="DT30">
        <v>2132.8000000000002</v>
      </c>
      <c r="DU30">
        <v>529.69999999999902</v>
      </c>
      <c r="DV30">
        <v>566.6</v>
      </c>
      <c r="DW30">
        <v>95.6</v>
      </c>
      <c r="DX30">
        <v>778.3</v>
      </c>
      <c r="DY30">
        <v>1142.4000000000001</v>
      </c>
      <c r="DZ30">
        <v>16120.199999999901</v>
      </c>
      <c r="EA30">
        <v>946.69999999999902</v>
      </c>
      <c r="EB30">
        <v>745.7</v>
      </c>
      <c r="EC30">
        <v>4695.1999999999898</v>
      </c>
      <c r="ED30">
        <v>22637.499999999902</v>
      </c>
      <c r="EE30">
        <v>1356.69999999999</v>
      </c>
      <c r="EF30">
        <v>2232.1999999999998</v>
      </c>
      <c r="EG30">
        <v>2459.3999999999901</v>
      </c>
      <c r="EH30">
        <v>2306.9</v>
      </c>
      <c r="EI30">
        <v>3599</v>
      </c>
      <c r="EJ30">
        <v>10414.4</v>
      </c>
      <c r="EK30">
        <v>10568.5999999999</v>
      </c>
      <c r="EL30">
        <v>0</v>
      </c>
      <c r="EM30">
        <v>224.1</v>
      </c>
      <c r="EN30">
        <v>1414.4</v>
      </c>
      <c r="EO30">
        <v>5364.3</v>
      </c>
      <c r="EP30">
        <v>13.1</v>
      </c>
      <c r="EQ30">
        <v>4540.8999999999996</v>
      </c>
      <c r="ER30">
        <v>219.8</v>
      </c>
      <c r="ES30">
        <v>141.69999999999999</v>
      </c>
      <c r="ET30">
        <v>6668.3</v>
      </c>
      <c r="EU30">
        <v>1561.1</v>
      </c>
      <c r="EV30">
        <v>625.6</v>
      </c>
      <c r="EW30">
        <v>4880.8999999999996</v>
      </c>
      <c r="EX30">
        <v>9612.5999999999894</v>
      </c>
      <c r="EY30">
        <v>11539.199999999901</v>
      </c>
      <c r="EZ30">
        <v>12182.4</v>
      </c>
      <c r="FA30">
        <v>14716.199999999901</v>
      </c>
      <c r="FB30">
        <v>279.8</v>
      </c>
      <c r="FC30">
        <v>39.700000000000003</v>
      </c>
      <c r="FD30">
        <v>296</v>
      </c>
      <c r="FE30">
        <v>30</v>
      </c>
      <c r="FF30">
        <v>1428</v>
      </c>
      <c r="FG30">
        <v>121</v>
      </c>
      <c r="FH30">
        <v>0</v>
      </c>
      <c r="FI30">
        <v>0</v>
      </c>
      <c r="FJ30">
        <v>197.2</v>
      </c>
      <c r="FK30">
        <v>111.6</v>
      </c>
      <c r="FL30">
        <v>0</v>
      </c>
      <c r="FM30">
        <v>144.5</v>
      </c>
      <c r="FN30">
        <v>12941.3999999999</v>
      </c>
      <c r="FO30">
        <v>5822.1</v>
      </c>
      <c r="FP30">
        <v>1952.6</v>
      </c>
      <c r="FQ30">
        <v>1247.8999999999901</v>
      </c>
      <c r="FR30">
        <v>5053.6999999999898</v>
      </c>
      <c r="FS30">
        <v>675.49999999999898</v>
      </c>
      <c r="FT30">
        <v>570.6</v>
      </c>
      <c r="FU30">
        <v>7909.99999999999</v>
      </c>
      <c r="FV30">
        <v>1892.8</v>
      </c>
      <c r="FW30">
        <v>1056.5999999999999</v>
      </c>
      <c r="FX30">
        <v>712.4</v>
      </c>
      <c r="FY30">
        <v>469.8</v>
      </c>
      <c r="FZ30">
        <v>803.6</v>
      </c>
      <c r="GA30">
        <v>2024.8</v>
      </c>
      <c r="GB30">
        <v>625.6</v>
      </c>
      <c r="GC30">
        <v>161</v>
      </c>
      <c r="GD30">
        <v>295.89999999999998</v>
      </c>
      <c r="GE30">
        <v>5223.0999999999904</v>
      </c>
      <c r="GF30">
        <v>8489.4</v>
      </c>
      <c r="GG30">
        <v>5378.7999999999902</v>
      </c>
      <c r="GH30">
        <v>0</v>
      </c>
      <c r="GI30">
        <v>35041.1</v>
      </c>
      <c r="GJ30">
        <v>2293.6</v>
      </c>
      <c r="GK30">
        <v>701.2</v>
      </c>
      <c r="GL30">
        <v>17527.2</v>
      </c>
      <c r="GM30">
        <v>135.5</v>
      </c>
      <c r="GN30">
        <v>209.5</v>
      </c>
      <c r="GO30">
        <v>0</v>
      </c>
      <c r="GP30">
        <v>491.7</v>
      </c>
      <c r="GQ30">
        <v>972.5</v>
      </c>
      <c r="GR30">
        <v>291.10000000000002</v>
      </c>
      <c r="GS30">
        <v>304.39999999999998</v>
      </c>
      <c r="GT30">
        <v>399.6</v>
      </c>
      <c r="GU30">
        <v>0</v>
      </c>
      <c r="GV30">
        <v>3597.5</v>
      </c>
      <c r="GW30">
        <v>203.4</v>
      </c>
      <c r="GX30">
        <v>6550.6</v>
      </c>
      <c r="GY30">
        <v>79.5</v>
      </c>
      <c r="GZ30">
        <v>3901.7</v>
      </c>
      <c r="HA30">
        <v>16165.2</v>
      </c>
      <c r="HB30">
        <v>1375.99999999999</v>
      </c>
      <c r="HC30">
        <v>0</v>
      </c>
      <c r="HD30">
        <v>818</v>
      </c>
      <c r="HE30">
        <v>240.5</v>
      </c>
      <c r="HF30">
        <v>587.6</v>
      </c>
    </row>
    <row r="31" spans="1:226" x14ac:dyDescent="0.25">
      <c r="A31" t="s">
        <v>295</v>
      </c>
      <c r="B31">
        <v>5</v>
      </c>
      <c r="C31">
        <v>7021.1</v>
      </c>
      <c r="D31">
        <v>766</v>
      </c>
      <c r="E31">
        <v>105.1</v>
      </c>
      <c r="F31">
        <v>3980.3999999999901</v>
      </c>
      <c r="G31">
        <v>568.79999999999995</v>
      </c>
      <c r="H31">
        <v>0</v>
      </c>
      <c r="I31">
        <v>749.4</v>
      </c>
      <c r="J31">
        <v>0</v>
      </c>
      <c r="K31">
        <v>13.8</v>
      </c>
      <c r="L31">
        <v>0</v>
      </c>
      <c r="M31">
        <v>485</v>
      </c>
      <c r="N31">
        <v>600.099999999999</v>
      </c>
      <c r="O31">
        <v>28.8</v>
      </c>
      <c r="P31">
        <v>3399.7999999999902</v>
      </c>
      <c r="Q31">
        <v>8488.1</v>
      </c>
      <c r="R31">
        <v>247.5</v>
      </c>
      <c r="S31">
        <v>35083.4</v>
      </c>
      <c r="T31">
        <v>5108.3999999999996</v>
      </c>
      <c r="U31">
        <v>1036.0999999999999</v>
      </c>
      <c r="V31">
        <v>0</v>
      </c>
      <c r="W31">
        <v>0</v>
      </c>
      <c r="X31">
        <v>12.4</v>
      </c>
      <c r="Y31">
        <v>82.7</v>
      </c>
      <c r="Z31">
        <v>71.2</v>
      </c>
      <c r="AA31">
        <v>546.1</v>
      </c>
      <c r="AB31">
        <v>0</v>
      </c>
      <c r="AC31">
        <v>355.7</v>
      </c>
      <c r="AD31">
        <v>0</v>
      </c>
      <c r="AE31">
        <v>0</v>
      </c>
      <c r="AF31">
        <v>0</v>
      </c>
      <c r="AG31">
        <v>328.1</v>
      </c>
      <c r="AH31">
        <v>0</v>
      </c>
      <c r="AI31">
        <v>2053.1</v>
      </c>
      <c r="AJ31">
        <v>0</v>
      </c>
      <c r="AK31">
        <v>10917.4999999999</v>
      </c>
      <c r="AL31">
        <v>88.9</v>
      </c>
      <c r="AM31">
        <v>470.5</v>
      </c>
      <c r="AN31">
        <v>296.60000000000002</v>
      </c>
      <c r="AO31">
        <v>687.69999999999902</v>
      </c>
      <c r="AP31">
        <v>316.8</v>
      </c>
      <c r="AQ31">
        <v>105</v>
      </c>
      <c r="AR31">
        <v>5866.7</v>
      </c>
      <c r="AS31">
        <v>0</v>
      </c>
      <c r="AT31">
        <v>52.1</v>
      </c>
      <c r="AU31">
        <v>92.3</v>
      </c>
      <c r="AV31">
        <v>9727.4</v>
      </c>
      <c r="AW31">
        <v>1939.6</v>
      </c>
      <c r="AX31">
        <v>3959</v>
      </c>
      <c r="AY31">
        <v>0</v>
      </c>
      <c r="AZ31">
        <v>0</v>
      </c>
      <c r="BA31">
        <v>2277.8000000000002</v>
      </c>
      <c r="BB31">
        <v>4697.6999999999898</v>
      </c>
      <c r="BC31">
        <v>1086.3</v>
      </c>
      <c r="BD31">
        <v>642.4</v>
      </c>
      <c r="BE31">
        <v>1145.2</v>
      </c>
      <c r="BF31">
        <v>1595.8</v>
      </c>
      <c r="BG31">
        <v>2269.3000000000002</v>
      </c>
      <c r="BH31">
        <v>3637.5</v>
      </c>
      <c r="BI31">
        <v>0</v>
      </c>
      <c r="BJ31">
        <v>89.3</v>
      </c>
      <c r="BK31">
        <v>2771.5</v>
      </c>
      <c r="BL31">
        <v>325</v>
      </c>
      <c r="BM31">
        <v>2057.6999999999998</v>
      </c>
      <c r="BN31">
        <v>91.4</v>
      </c>
      <c r="BO31">
        <v>0</v>
      </c>
      <c r="BP31">
        <v>567.69999999999902</v>
      </c>
      <c r="BQ31">
        <v>180</v>
      </c>
      <c r="BR31">
        <v>7673.2</v>
      </c>
      <c r="BS31">
        <v>10141.9999999999</v>
      </c>
      <c r="BT31">
        <v>213</v>
      </c>
      <c r="BU31">
        <v>0</v>
      </c>
      <c r="BV31">
        <v>228.9</v>
      </c>
      <c r="BW31">
        <v>14305.199999999901</v>
      </c>
      <c r="BX31">
        <v>556.5</v>
      </c>
      <c r="BY31">
        <v>908.8</v>
      </c>
      <c r="BZ31">
        <v>5526.2999999999902</v>
      </c>
      <c r="CA31">
        <v>103</v>
      </c>
      <c r="CB31">
        <v>153.6</v>
      </c>
      <c r="CC31">
        <v>2580.8999999999901</v>
      </c>
      <c r="CD31">
        <v>1353.6</v>
      </c>
      <c r="CE31">
        <v>1573.9</v>
      </c>
      <c r="CF31">
        <v>1142.0999999999999</v>
      </c>
      <c r="CG31" s="92">
        <v>226370.299999999</v>
      </c>
      <c r="CH31">
        <v>954.3</v>
      </c>
      <c r="CI31">
        <v>4566.2</v>
      </c>
      <c r="CJ31">
        <v>241.1</v>
      </c>
      <c r="CK31">
        <v>6123.8</v>
      </c>
      <c r="CL31">
        <v>65.400000000000006</v>
      </c>
      <c r="CM31">
        <v>0</v>
      </c>
      <c r="CN31">
        <v>77.900000000000006</v>
      </c>
      <c r="CO31">
        <v>286</v>
      </c>
      <c r="CP31">
        <v>5185.3999999999996</v>
      </c>
      <c r="CQ31">
        <v>0</v>
      </c>
      <c r="CR31">
        <v>0</v>
      </c>
      <c r="CS31">
        <v>49888.2</v>
      </c>
      <c r="CT31">
        <v>986</v>
      </c>
      <c r="CU31">
        <v>829.099999999999</v>
      </c>
      <c r="CV31">
        <v>1503.2</v>
      </c>
      <c r="CW31">
        <v>424.8</v>
      </c>
      <c r="CX31">
        <v>470.7</v>
      </c>
      <c r="CY31">
        <v>591.1</v>
      </c>
      <c r="CZ31">
        <v>751.9</v>
      </c>
      <c r="DA31">
        <v>270.8</v>
      </c>
      <c r="DB31">
        <v>0</v>
      </c>
      <c r="DC31">
        <v>103</v>
      </c>
      <c r="DD31">
        <v>458.6</v>
      </c>
      <c r="DE31">
        <v>0</v>
      </c>
      <c r="DF31">
        <v>719.8</v>
      </c>
      <c r="DG31">
        <v>1373</v>
      </c>
      <c r="DH31">
        <v>6656.2999999999902</v>
      </c>
      <c r="DI31">
        <v>318.5</v>
      </c>
      <c r="DJ31">
        <v>2438.6</v>
      </c>
      <c r="DK31">
        <v>1296.5999999999999</v>
      </c>
      <c r="DL31">
        <v>6572.8999999999896</v>
      </c>
      <c r="DM31">
        <v>10770.199999999901</v>
      </c>
      <c r="DN31">
        <v>377.9</v>
      </c>
      <c r="DO31">
        <v>0</v>
      </c>
      <c r="DP31">
        <v>1721</v>
      </c>
      <c r="DQ31">
        <v>0</v>
      </c>
      <c r="DR31">
        <v>697.2</v>
      </c>
      <c r="DS31">
        <v>2169.5</v>
      </c>
      <c r="DT31">
        <v>501</v>
      </c>
      <c r="DU31">
        <v>30.2</v>
      </c>
      <c r="DV31">
        <v>0</v>
      </c>
      <c r="DW31">
        <v>45.2</v>
      </c>
      <c r="DX31">
        <v>258.3</v>
      </c>
      <c r="DY31">
        <v>3267.4</v>
      </c>
      <c r="DZ31">
        <v>2727.7999999999902</v>
      </c>
      <c r="EA31">
        <v>272.8</v>
      </c>
      <c r="EB31">
        <v>0</v>
      </c>
      <c r="EC31">
        <v>296.39999999999998</v>
      </c>
      <c r="ED31">
        <v>7206.6999999999898</v>
      </c>
      <c r="EE31">
        <v>9521.7999999999993</v>
      </c>
      <c r="EF31">
        <v>288.5</v>
      </c>
      <c r="EG31">
        <v>0</v>
      </c>
      <c r="EH31">
        <v>712.5</v>
      </c>
      <c r="EI31">
        <v>0</v>
      </c>
      <c r="EJ31">
        <v>3016.5</v>
      </c>
      <c r="EK31">
        <v>2324</v>
      </c>
      <c r="EL31">
        <v>0</v>
      </c>
      <c r="EM31">
        <v>73.599999999999994</v>
      </c>
      <c r="EN31">
        <v>286.5</v>
      </c>
      <c r="EO31">
        <v>533.29999999999995</v>
      </c>
      <c r="EP31">
        <v>0</v>
      </c>
      <c r="EQ31">
        <v>2541.6999999999998</v>
      </c>
      <c r="ER31">
        <v>0</v>
      </c>
      <c r="ES31">
        <v>316.10000000000002</v>
      </c>
      <c r="ET31">
        <v>380.5</v>
      </c>
      <c r="EU31">
        <v>229.3</v>
      </c>
      <c r="EV31">
        <v>0</v>
      </c>
      <c r="EW31">
        <v>990.49999999999898</v>
      </c>
      <c r="EX31">
        <v>6291.1</v>
      </c>
      <c r="EY31">
        <v>804</v>
      </c>
      <c r="EZ31">
        <v>5887.5</v>
      </c>
      <c r="FA31">
        <v>260.2</v>
      </c>
      <c r="FB31">
        <v>920</v>
      </c>
      <c r="FC31">
        <v>0</v>
      </c>
      <c r="FD31">
        <v>103.4</v>
      </c>
      <c r="FE31">
        <v>208.4</v>
      </c>
      <c r="FF31">
        <v>321.8</v>
      </c>
      <c r="FG31">
        <v>0</v>
      </c>
      <c r="FH31">
        <v>0</v>
      </c>
      <c r="FI31">
        <v>0</v>
      </c>
      <c r="FJ31">
        <v>47.9</v>
      </c>
      <c r="FK31">
        <v>0</v>
      </c>
      <c r="FL31">
        <v>0</v>
      </c>
      <c r="FM31">
        <v>0</v>
      </c>
      <c r="FN31">
        <v>408</v>
      </c>
      <c r="FO31">
        <v>10260.4</v>
      </c>
      <c r="FP31">
        <v>565.19999999999902</v>
      </c>
      <c r="FQ31">
        <v>1333.8999999999901</v>
      </c>
      <c r="FR31">
        <v>1745.49999999999</v>
      </c>
      <c r="FS31">
        <v>0</v>
      </c>
      <c r="FT31">
        <v>0</v>
      </c>
      <c r="FU31">
        <v>2408.1999999999898</v>
      </c>
      <c r="FV31">
        <v>3082.1</v>
      </c>
      <c r="FW31">
        <v>154.39999999999901</v>
      </c>
      <c r="FX31">
        <v>124</v>
      </c>
      <c r="FY31">
        <v>183</v>
      </c>
      <c r="FZ31">
        <v>96.5</v>
      </c>
      <c r="GA31">
        <v>1572.6</v>
      </c>
      <c r="GB31">
        <v>1443.1</v>
      </c>
      <c r="GC31">
        <v>132.19999999999999</v>
      </c>
      <c r="GD31">
        <v>251.7</v>
      </c>
      <c r="GE31">
        <v>954</v>
      </c>
      <c r="GF31">
        <v>681.4</v>
      </c>
      <c r="GG31">
        <v>3428.7</v>
      </c>
      <c r="GH31">
        <v>0</v>
      </c>
      <c r="GI31">
        <v>7384.8999999999896</v>
      </c>
      <c r="GJ31">
        <v>1770.2</v>
      </c>
      <c r="GK31">
        <v>560</v>
      </c>
      <c r="GL31">
        <v>3155.9</v>
      </c>
      <c r="GM31">
        <v>0</v>
      </c>
      <c r="GN31">
        <v>145.30000000000001</v>
      </c>
      <c r="GO31">
        <v>38</v>
      </c>
      <c r="GP31">
        <v>80.2</v>
      </c>
      <c r="GQ31">
        <v>1010</v>
      </c>
      <c r="GR31">
        <v>16</v>
      </c>
      <c r="GS31">
        <v>422.4</v>
      </c>
      <c r="GT31">
        <v>2519.6</v>
      </c>
      <c r="GU31">
        <v>759.099999999999</v>
      </c>
      <c r="GV31">
        <v>1110.8</v>
      </c>
      <c r="GW31">
        <v>0</v>
      </c>
      <c r="GX31">
        <v>1500.2</v>
      </c>
      <c r="GY31">
        <v>0</v>
      </c>
      <c r="GZ31">
        <v>311.2</v>
      </c>
      <c r="HA31">
        <v>3089.99999999999</v>
      </c>
      <c r="HB31">
        <v>143.69999999999999</v>
      </c>
      <c r="HC31">
        <v>0</v>
      </c>
      <c r="HD31">
        <v>637.599999999999</v>
      </c>
      <c r="HE31">
        <v>413.7</v>
      </c>
      <c r="HF31">
        <v>291.60000000000002</v>
      </c>
    </row>
    <row r="32" spans="1:226" x14ac:dyDescent="0.25">
      <c r="A32" t="s">
        <v>296</v>
      </c>
      <c r="B32">
        <v>6</v>
      </c>
      <c r="C32">
        <v>2414.6</v>
      </c>
      <c r="D32">
        <v>0</v>
      </c>
      <c r="E32">
        <v>328.7</v>
      </c>
      <c r="F32">
        <v>1385.6</v>
      </c>
      <c r="G32">
        <v>0</v>
      </c>
      <c r="H32">
        <v>0</v>
      </c>
      <c r="I32">
        <v>0</v>
      </c>
      <c r="J32">
        <v>0</v>
      </c>
      <c r="K32">
        <v>131</v>
      </c>
      <c r="L32">
        <v>0</v>
      </c>
      <c r="M32">
        <v>475</v>
      </c>
      <c r="N32">
        <v>33</v>
      </c>
      <c r="O32">
        <v>93</v>
      </c>
      <c r="P32">
        <v>30</v>
      </c>
      <c r="Q32">
        <v>1684.2</v>
      </c>
      <c r="R32">
        <v>0</v>
      </c>
      <c r="S32">
        <v>6136.9</v>
      </c>
      <c r="T32">
        <v>3738.1</v>
      </c>
      <c r="U32">
        <v>7277.4</v>
      </c>
      <c r="V32">
        <v>40.299999999999997</v>
      </c>
      <c r="W32">
        <v>231.5</v>
      </c>
      <c r="X32">
        <v>525.5</v>
      </c>
      <c r="Y32">
        <v>107.7</v>
      </c>
      <c r="Z32">
        <v>0</v>
      </c>
      <c r="AA32">
        <v>482.3</v>
      </c>
      <c r="AB32">
        <v>662.7</v>
      </c>
      <c r="AC32">
        <v>942.6</v>
      </c>
      <c r="AD32">
        <v>0</v>
      </c>
      <c r="AE32">
        <v>0</v>
      </c>
      <c r="AF32">
        <v>0</v>
      </c>
      <c r="AG32">
        <v>1113.19999999999</v>
      </c>
      <c r="AH32">
        <v>96.9</v>
      </c>
      <c r="AI32">
        <v>774.1</v>
      </c>
      <c r="AJ32">
        <v>0</v>
      </c>
      <c r="AK32">
        <v>3908.4</v>
      </c>
      <c r="AL32">
        <v>195.1</v>
      </c>
      <c r="AM32">
        <v>1564.8</v>
      </c>
      <c r="AN32">
        <v>99.6</v>
      </c>
      <c r="AO32">
        <v>282.39999999999998</v>
      </c>
      <c r="AP32">
        <v>725</v>
      </c>
      <c r="AQ32">
        <v>155.1</v>
      </c>
      <c r="AR32">
        <v>128.6</v>
      </c>
      <c r="AS32">
        <v>0</v>
      </c>
      <c r="AT32">
        <v>0</v>
      </c>
      <c r="AU32">
        <v>0</v>
      </c>
      <c r="AV32">
        <v>4018.99999999999</v>
      </c>
      <c r="AW32">
        <v>395.5</v>
      </c>
      <c r="AX32">
        <v>6174.6</v>
      </c>
      <c r="AY32">
        <v>0</v>
      </c>
      <c r="AZ32">
        <v>335.1</v>
      </c>
      <c r="BA32">
        <v>0</v>
      </c>
      <c r="BB32">
        <v>1036.8999999999901</v>
      </c>
      <c r="BC32">
        <v>4557.7</v>
      </c>
      <c r="BD32">
        <v>700.3</v>
      </c>
      <c r="BE32">
        <v>465.7</v>
      </c>
      <c r="BF32">
        <v>253.1</v>
      </c>
      <c r="BG32">
        <v>861.6</v>
      </c>
      <c r="BH32">
        <v>770.4</v>
      </c>
      <c r="BI32">
        <v>0</v>
      </c>
      <c r="BJ32">
        <v>83.1</v>
      </c>
      <c r="BK32">
        <v>1778.6</v>
      </c>
      <c r="BL32">
        <v>1616.6</v>
      </c>
      <c r="BM32">
        <v>306.60000000000002</v>
      </c>
      <c r="BN32">
        <v>175.1</v>
      </c>
      <c r="BO32">
        <v>0</v>
      </c>
      <c r="BP32">
        <v>1502.69999999999</v>
      </c>
      <c r="BQ32">
        <v>83.3</v>
      </c>
      <c r="BR32">
        <v>6339.7</v>
      </c>
      <c r="BS32">
        <v>17311.099999999999</v>
      </c>
      <c r="BT32">
        <v>183.3</v>
      </c>
      <c r="BU32">
        <v>0</v>
      </c>
      <c r="BV32">
        <v>364</v>
      </c>
      <c r="BW32">
        <v>4864.7</v>
      </c>
      <c r="BX32">
        <v>143.6</v>
      </c>
      <c r="BY32">
        <v>248.5</v>
      </c>
      <c r="BZ32">
        <v>9223.8999999999905</v>
      </c>
      <c r="CA32">
        <v>25.5</v>
      </c>
      <c r="CB32">
        <v>0</v>
      </c>
      <c r="CC32">
        <v>639.5</v>
      </c>
      <c r="CD32">
        <v>2724</v>
      </c>
      <c r="CE32">
        <v>3260.8</v>
      </c>
      <c r="CF32">
        <v>566.29999999999995</v>
      </c>
      <c r="CG32" s="92">
        <v>172926.6</v>
      </c>
      <c r="CH32">
        <v>264</v>
      </c>
      <c r="CI32">
        <v>2084.4</v>
      </c>
      <c r="CJ32">
        <v>233</v>
      </c>
      <c r="CK32">
        <v>6247</v>
      </c>
      <c r="CL32">
        <v>507.5</v>
      </c>
      <c r="CM32">
        <v>0</v>
      </c>
      <c r="CN32">
        <v>24.6</v>
      </c>
      <c r="CO32">
        <v>0</v>
      </c>
      <c r="CP32">
        <v>294.7</v>
      </c>
      <c r="CQ32">
        <v>376.4</v>
      </c>
      <c r="CR32">
        <v>0</v>
      </c>
      <c r="CS32">
        <v>29136.2</v>
      </c>
      <c r="CT32">
        <v>1218.7</v>
      </c>
      <c r="CU32">
        <v>2267.3000000000002</v>
      </c>
      <c r="CV32">
        <v>2140.2999999999902</v>
      </c>
      <c r="CW32">
        <v>366</v>
      </c>
      <c r="CX32">
        <v>0</v>
      </c>
      <c r="CY32">
        <v>97.5</v>
      </c>
      <c r="CZ32">
        <v>994.4</v>
      </c>
      <c r="DA32">
        <v>0</v>
      </c>
      <c r="DB32">
        <v>1925.3</v>
      </c>
      <c r="DC32">
        <v>0</v>
      </c>
      <c r="DD32">
        <v>516.9</v>
      </c>
      <c r="DE32">
        <v>7.5</v>
      </c>
      <c r="DF32">
        <v>51.6</v>
      </c>
      <c r="DG32">
        <v>144.69999999999999</v>
      </c>
      <c r="DH32">
        <v>8224.4</v>
      </c>
      <c r="DI32">
        <v>0</v>
      </c>
      <c r="DJ32">
        <v>3411.7</v>
      </c>
      <c r="DK32">
        <v>442</v>
      </c>
      <c r="DL32">
        <v>12992.9</v>
      </c>
      <c r="DM32">
        <v>12689</v>
      </c>
      <c r="DN32">
        <v>329.6</v>
      </c>
      <c r="DO32">
        <v>41.6</v>
      </c>
      <c r="DP32">
        <v>444</v>
      </c>
      <c r="DQ32">
        <v>0</v>
      </c>
      <c r="DR32">
        <v>3094.9</v>
      </c>
      <c r="DS32">
        <v>702.1</v>
      </c>
      <c r="DT32">
        <v>107.9</v>
      </c>
      <c r="DU32">
        <v>646</v>
      </c>
      <c r="DV32">
        <v>27.3</v>
      </c>
      <c r="DW32">
        <v>0</v>
      </c>
      <c r="DX32">
        <v>511.9</v>
      </c>
      <c r="DY32">
        <v>904.8</v>
      </c>
      <c r="DZ32">
        <v>3275.3</v>
      </c>
      <c r="EA32">
        <v>1470.4</v>
      </c>
      <c r="EB32">
        <v>476.2</v>
      </c>
      <c r="EC32">
        <v>288.29999999999899</v>
      </c>
      <c r="ED32">
        <v>6892</v>
      </c>
      <c r="EE32">
        <v>1991.8</v>
      </c>
      <c r="EF32">
        <v>1325.6</v>
      </c>
      <c r="EG32">
        <v>0</v>
      </c>
      <c r="EH32">
        <v>168.1</v>
      </c>
      <c r="EI32">
        <v>683.1</v>
      </c>
      <c r="EJ32">
        <v>1267.4000000000001</v>
      </c>
      <c r="EK32">
        <v>3507.7999999999902</v>
      </c>
      <c r="EL32">
        <v>0</v>
      </c>
      <c r="EM32">
        <v>0</v>
      </c>
      <c r="EN32">
        <v>462.7</v>
      </c>
      <c r="EO32">
        <v>1161.5999999999999</v>
      </c>
      <c r="EP32">
        <v>0</v>
      </c>
      <c r="EQ32">
        <v>1909</v>
      </c>
      <c r="ER32">
        <v>62.199999999999903</v>
      </c>
      <c r="ES32">
        <v>85.9</v>
      </c>
      <c r="ET32">
        <v>0</v>
      </c>
      <c r="EU32">
        <v>0</v>
      </c>
      <c r="EV32">
        <v>14</v>
      </c>
      <c r="EW32">
        <v>1498.8</v>
      </c>
      <c r="EX32">
        <v>3195.7999999999902</v>
      </c>
      <c r="EY32">
        <v>5953.9</v>
      </c>
      <c r="EZ32">
        <v>1940.69999999999</v>
      </c>
      <c r="FA32">
        <v>2716.2</v>
      </c>
      <c r="FB32">
        <v>0</v>
      </c>
      <c r="FC32">
        <v>269.5</v>
      </c>
      <c r="FD32">
        <v>363.1</v>
      </c>
      <c r="FE32">
        <v>38.1</v>
      </c>
      <c r="FF32">
        <v>105.1</v>
      </c>
      <c r="FG32">
        <v>0</v>
      </c>
      <c r="FH32">
        <v>0</v>
      </c>
      <c r="FI32">
        <v>0</v>
      </c>
      <c r="FJ32">
        <v>0</v>
      </c>
      <c r="FK32">
        <v>0</v>
      </c>
      <c r="FL32">
        <v>317.8</v>
      </c>
      <c r="FM32">
        <v>0</v>
      </c>
      <c r="FN32">
        <v>0</v>
      </c>
      <c r="FO32">
        <v>10640.9</v>
      </c>
      <c r="FP32">
        <v>85.8</v>
      </c>
      <c r="FQ32">
        <v>65.599999999999994</v>
      </c>
      <c r="FR32">
        <v>3678.4</v>
      </c>
      <c r="FS32">
        <v>2024.2</v>
      </c>
      <c r="FT32">
        <v>0</v>
      </c>
      <c r="FU32">
        <v>6526.2</v>
      </c>
      <c r="FV32">
        <v>2795.1</v>
      </c>
      <c r="FW32">
        <v>1197.5999999999999</v>
      </c>
      <c r="FX32">
        <v>69.7</v>
      </c>
      <c r="FY32">
        <v>36.1</v>
      </c>
      <c r="FZ32">
        <v>194.2</v>
      </c>
      <c r="GA32">
        <v>4678.0999999999904</v>
      </c>
      <c r="GB32">
        <v>214.5</v>
      </c>
      <c r="GC32">
        <v>109</v>
      </c>
      <c r="GD32">
        <v>25.9</v>
      </c>
      <c r="GE32">
        <v>0</v>
      </c>
      <c r="GF32">
        <v>406.4</v>
      </c>
      <c r="GG32">
        <v>2009.19999999999</v>
      </c>
      <c r="GH32">
        <v>0</v>
      </c>
      <c r="GI32">
        <v>1788.4</v>
      </c>
      <c r="GJ32">
        <v>0</v>
      </c>
      <c r="GK32">
        <v>36.799999999999997</v>
      </c>
      <c r="GL32">
        <v>3950.5</v>
      </c>
      <c r="GM32">
        <v>0</v>
      </c>
      <c r="GN32">
        <v>0</v>
      </c>
      <c r="GO32">
        <v>120.2</v>
      </c>
      <c r="GP32">
        <v>0</v>
      </c>
      <c r="GQ32">
        <v>157.69999999999999</v>
      </c>
      <c r="GR32">
        <v>155.1</v>
      </c>
      <c r="GS32">
        <v>1694.2</v>
      </c>
      <c r="GT32">
        <v>3074.4</v>
      </c>
      <c r="GU32">
        <v>214.3</v>
      </c>
      <c r="GV32">
        <v>1366.8</v>
      </c>
      <c r="GW32">
        <v>140.19999999999999</v>
      </c>
      <c r="GX32">
        <v>292</v>
      </c>
      <c r="GY32">
        <v>68.900000000000006</v>
      </c>
      <c r="GZ32">
        <v>267.7</v>
      </c>
      <c r="HA32">
        <v>3835.9</v>
      </c>
      <c r="HB32">
        <v>0</v>
      </c>
      <c r="HC32">
        <v>0</v>
      </c>
      <c r="HD32">
        <v>150.80000000000001</v>
      </c>
      <c r="HE32">
        <v>599.4</v>
      </c>
      <c r="HF32">
        <v>0</v>
      </c>
    </row>
    <row r="33" spans="1:214" x14ac:dyDescent="0.25">
      <c r="A33" t="s">
        <v>297</v>
      </c>
      <c r="B33">
        <v>1</v>
      </c>
      <c r="C33">
        <v>2940.2</v>
      </c>
      <c r="D33">
        <v>134.19999999999999</v>
      </c>
      <c r="E33">
        <v>209.39999999999901</v>
      </c>
      <c r="F33">
        <v>1012.9</v>
      </c>
      <c r="G33">
        <v>0</v>
      </c>
      <c r="H33">
        <v>144</v>
      </c>
      <c r="I33">
        <v>3772.2</v>
      </c>
      <c r="J33">
        <v>178.9</v>
      </c>
      <c r="K33">
        <v>1321.8</v>
      </c>
      <c r="L33">
        <v>460.8</v>
      </c>
      <c r="M33">
        <v>609.599999999999</v>
      </c>
      <c r="N33">
        <v>1730.5</v>
      </c>
      <c r="O33">
        <v>1403.3</v>
      </c>
      <c r="P33">
        <v>3073.3</v>
      </c>
      <c r="Q33">
        <v>4561</v>
      </c>
      <c r="R33">
        <v>395.9</v>
      </c>
      <c r="S33">
        <v>7375</v>
      </c>
      <c r="T33">
        <v>1310.2</v>
      </c>
      <c r="U33">
        <v>1696.9</v>
      </c>
      <c r="V33">
        <v>569.4</v>
      </c>
      <c r="W33">
        <v>58.8</v>
      </c>
      <c r="X33">
        <v>292.3</v>
      </c>
      <c r="Y33">
        <v>166</v>
      </c>
      <c r="Z33">
        <v>585.4</v>
      </c>
      <c r="AA33">
        <v>2579.8000000000002</v>
      </c>
      <c r="AB33">
        <v>0</v>
      </c>
      <c r="AC33">
        <v>860.9</v>
      </c>
      <c r="AD33">
        <v>100</v>
      </c>
      <c r="AE33">
        <v>330</v>
      </c>
      <c r="AF33">
        <v>747.4</v>
      </c>
      <c r="AG33">
        <v>584.69999999999902</v>
      </c>
      <c r="AH33">
        <v>0</v>
      </c>
      <c r="AI33">
        <v>501.5</v>
      </c>
      <c r="AJ33">
        <v>377.6</v>
      </c>
      <c r="AK33">
        <v>3197.3</v>
      </c>
      <c r="AL33">
        <v>98</v>
      </c>
      <c r="AM33">
        <v>1310</v>
      </c>
      <c r="AN33">
        <v>822.099999999999</v>
      </c>
      <c r="AO33">
        <v>323.8</v>
      </c>
      <c r="AP33">
        <v>125.2</v>
      </c>
      <c r="AQ33">
        <v>441.7</v>
      </c>
      <c r="AR33">
        <v>2148.8000000000002</v>
      </c>
      <c r="AS33">
        <v>363.2</v>
      </c>
      <c r="AT33">
        <v>451.1</v>
      </c>
      <c r="AU33">
        <v>338.2</v>
      </c>
      <c r="AV33">
        <v>733.4</v>
      </c>
      <c r="AW33">
        <v>264</v>
      </c>
      <c r="AX33">
        <v>1664.5</v>
      </c>
      <c r="AY33">
        <v>173</v>
      </c>
      <c r="AZ33">
        <v>0</v>
      </c>
      <c r="BA33">
        <v>1021.4</v>
      </c>
      <c r="BB33">
        <v>1042</v>
      </c>
      <c r="BC33">
        <v>2286.7999999999902</v>
      </c>
      <c r="BD33">
        <v>767.69999999999902</v>
      </c>
      <c r="BE33">
        <v>3507.8999999999901</v>
      </c>
      <c r="BF33">
        <v>3426.1</v>
      </c>
      <c r="BG33">
        <v>2682.2999999999902</v>
      </c>
      <c r="BH33">
        <v>3066.2</v>
      </c>
      <c r="BI33">
        <v>0</v>
      </c>
      <c r="BJ33">
        <v>72</v>
      </c>
      <c r="BK33">
        <v>4268.5</v>
      </c>
      <c r="BL33">
        <v>966.8</v>
      </c>
      <c r="BM33">
        <v>585.1</v>
      </c>
      <c r="BN33">
        <v>2210.4</v>
      </c>
      <c r="BO33">
        <v>0</v>
      </c>
      <c r="BP33">
        <v>2418</v>
      </c>
      <c r="BQ33">
        <v>892</v>
      </c>
      <c r="BR33">
        <v>495.8</v>
      </c>
      <c r="BS33">
        <v>4431.7999999999902</v>
      </c>
      <c r="BT33">
        <v>326.5</v>
      </c>
      <c r="BU33">
        <v>0</v>
      </c>
      <c r="BV33">
        <v>127.3</v>
      </c>
      <c r="BW33">
        <v>7041.2999999999902</v>
      </c>
      <c r="BX33">
        <v>1083.3</v>
      </c>
      <c r="BY33">
        <v>497.7</v>
      </c>
      <c r="BZ33">
        <v>2384.3000000000002</v>
      </c>
      <c r="CA33">
        <v>585.5</v>
      </c>
      <c r="CB33">
        <v>654.1</v>
      </c>
      <c r="CC33">
        <v>2365.1</v>
      </c>
      <c r="CD33">
        <v>1443.8</v>
      </c>
      <c r="CE33">
        <v>1076.5999999999999</v>
      </c>
      <c r="CF33">
        <v>1354</v>
      </c>
      <c r="CG33" s="92">
        <v>44796.299999999901</v>
      </c>
      <c r="CH33">
        <v>487.3</v>
      </c>
      <c r="CI33">
        <v>1457.1</v>
      </c>
      <c r="CJ33">
        <v>175.7</v>
      </c>
      <c r="CK33">
        <v>1927.3</v>
      </c>
      <c r="CL33">
        <v>431.1</v>
      </c>
      <c r="CM33">
        <v>115.399999999999</v>
      </c>
      <c r="CN33">
        <v>275</v>
      </c>
      <c r="CO33">
        <v>590</v>
      </c>
      <c r="CP33">
        <v>734.2</v>
      </c>
      <c r="CQ33">
        <v>684.1</v>
      </c>
      <c r="CR33">
        <v>741.6</v>
      </c>
      <c r="CS33">
        <v>24629.5</v>
      </c>
      <c r="CT33">
        <v>247.7</v>
      </c>
      <c r="CU33">
        <v>1494.6</v>
      </c>
      <c r="CV33">
        <v>1237.5999999999999</v>
      </c>
      <c r="CW33">
        <v>605.9</v>
      </c>
      <c r="CX33">
        <v>482.5</v>
      </c>
      <c r="CY33">
        <v>241.4</v>
      </c>
      <c r="CZ33">
        <v>1293.5999999999999</v>
      </c>
      <c r="DA33">
        <v>232.1</v>
      </c>
      <c r="DB33">
        <v>224.3</v>
      </c>
      <c r="DC33">
        <v>626.29999999999995</v>
      </c>
      <c r="DD33">
        <v>228.29999999999899</v>
      </c>
      <c r="DE33">
        <v>468</v>
      </c>
      <c r="DF33">
        <v>559.20000000000005</v>
      </c>
      <c r="DG33">
        <v>1071</v>
      </c>
      <c r="DH33">
        <v>3792.5</v>
      </c>
      <c r="DI33">
        <v>244.9</v>
      </c>
      <c r="DJ33">
        <v>898.2</v>
      </c>
      <c r="DK33">
        <v>330.8</v>
      </c>
      <c r="DL33">
        <v>4981.3999999999996</v>
      </c>
      <c r="DM33">
        <v>4244.8</v>
      </c>
      <c r="DN33">
        <v>176.1</v>
      </c>
      <c r="DO33">
        <v>426.7</v>
      </c>
      <c r="DP33">
        <v>1744.4</v>
      </c>
      <c r="DQ33">
        <v>94.6</v>
      </c>
      <c r="DR33">
        <v>2147.3000000000002</v>
      </c>
      <c r="DS33">
        <v>6059.3</v>
      </c>
      <c r="DT33">
        <v>571.4</v>
      </c>
      <c r="DU33">
        <v>1012.09999999999</v>
      </c>
      <c r="DV33">
        <v>124.8</v>
      </c>
      <c r="DW33">
        <v>189.6</v>
      </c>
      <c r="DX33">
        <v>358.2</v>
      </c>
      <c r="DY33">
        <v>398.7</v>
      </c>
      <c r="DZ33">
        <v>5690.2</v>
      </c>
      <c r="EA33">
        <v>447.5</v>
      </c>
      <c r="EB33">
        <v>270.7</v>
      </c>
      <c r="EC33">
        <v>2157.49999999999</v>
      </c>
      <c r="ED33">
        <v>6037.3</v>
      </c>
      <c r="EE33">
        <v>1289</v>
      </c>
      <c r="EF33">
        <v>425</v>
      </c>
      <c r="EG33">
        <v>883.5</v>
      </c>
      <c r="EH33">
        <v>855.6</v>
      </c>
      <c r="EI33">
        <v>1342.6</v>
      </c>
      <c r="EJ33">
        <v>4503.3</v>
      </c>
      <c r="EK33">
        <v>682.2</v>
      </c>
      <c r="EL33">
        <v>107.2</v>
      </c>
      <c r="EM33">
        <v>344.9</v>
      </c>
      <c r="EN33">
        <v>111.5</v>
      </c>
      <c r="EO33">
        <v>1214.7</v>
      </c>
      <c r="EP33">
        <v>310</v>
      </c>
      <c r="EQ33">
        <v>1893.6</v>
      </c>
      <c r="ER33">
        <v>549.9</v>
      </c>
      <c r="ES33">
        <v>901.9</v>
      </c>
      <c r="ET33">
        <v>907.5</v>
      </c>
      <c r="EU33">
        <v>353.6</v>
      </c>
      <c r="EV33">
        <v>195.4</v>
      </c>
      <c r="EW33">
        <v>1299.9000000000001</v>
      </c>
      <c r="EX33">
        <v>3095.8</v>
      </c>
      <c r="EY33">
        <v>3093</v>
      </c>
      <c r="EZ33">
        <v>3164.9</v>
      </c>
      <c r="FA33">
        <v>1664.3</v>
      </c>
      <c r="FB33">
        <v>225.2</v>
      </c>
      <c r="FC33">
        <v>0</v>
      </c>
      <c r="FD33">
        <v>484.8</v>
      </c>
      <c r="FE33">
        <v>216.9</v>
      </c>
      <c r="FF33">
        <v>331.3</v>
      </c>
      <c r="FG33">
        <v>0</v>
      </c>
      <c r="FH33">
        <v>310.2</v>
      </c>
      <c r="FI33">
        <v>587.6</v>
      </c>
      <c r="FJ33">
        <v>0</v>
      </c>
      <c r="FK33">
        <v>215</v>
      </c>
      <c r="FL33">
        <v>120</v>
      </c>
      <c r="FM33">
        <v>0</v>
      </c>
      <c r="FN33">
        <v>259.39999999999998</v>
      </c>
      <c r="FO33">
        <v>539</v>
      </c>
      <c r="FP33">
        <v>632</v>
      </c>
      <c r="FQ33">
        <v>843.3</v>
      </c>
      <c r="FR33">
        <v>1149.5999999999999</v>
      </c>
      <c r="FS33">
        <v>902.1</v>
      </c>
      <c r="FT33">
        <v>147.19999999999999</v>
      </c>
      <c r="FU33">
        <v>2914</v>
      </c>
      <c r="FV33">
        <v>526.69999999999902</v>
      </c>
      <c r="FW33">
        <v>341.6</v>
      </c>
      <c r="FX33">
        <v>496.9</v>
      </c>
      <c r="FY33">
        <v>345</v>
      </c>
      <c r="FZ33">
        <v>394.4</v>
      </c>
      <c r="GA33">
        <v>920.5</v>
      </c>
      <c r="GB33">
        <v>196.7</v>
      </c>
      <c r="GC33">
        <v>50</v>
      </c>
      <c r="GD33">
        <v>166</v>
      </c>
      <c r="GE33">
        <v>1961.2</v>
      </c>
      <c r="GF33">
        <v>1990</v>
      </c>
      <c r="GG33">
        <v>1229.9000000000001</v>
      </c>
      <c r="GH33">
        <v>0</v>
      </c>
      <c r="GI33">
        <v>971</v>
      </c>
      <c r="GJ33">
        <v>1081</v>
      </c>
      <c r="GK33">
        <v>71.8</v>
      </c>
      <c r="GL33">
        <v>764.8</v>
      </c>
      <c r="GM33">
        <v>0</v>
      </c>
      <c r="GN33">
        <v>880.39999999999895</v>
      </c>
      <c r="GO33">
        <v>180</v>
      </c>
      <c r="GP33">
        <v>408.7</v>
      </c>
      <c r="GQ33">
        <v>1825.4</v>
      </c>
      <c r="GR33">
        <v>210.9</v>
      </c>
      <c r="GS33">
        <v>275.8</v>
      </c>
      <c r="GT33">
        <v>1657.3</v>
      </c>
      <c r="GU33">
        <v>929.1</v>
      </c>
      <c r="GV33">
        <v>2260.2999999999902</v>
      </c>
      <c r="GW33">
        <v>532.79999999999995</v>
      </c>
      <c r="GX33">
        <v>687.4</v>
      </c>
      <c r="GY33">
        <v>309.7</v>
      </c>
      <c r="GZ33">
        <v>60</v>
      </c>
      <c r="HA33">
        <v>3211.8</v>
      </c>
      <c r="HB33">
        <v>680.8</v>
      </c>
      <c r="HC33">
        <v>56.3</v>
      </c>
      <c r="HD33">
        <v>340</v>
      </c>
      <c r="HE33">
        <v>862.3</v>
      </c>
      <c r="HF33">
        <v>752.4</v>
      </c>
    </row>
    <row r="34" spans="1:214" x14ac:dyDescent="0.25">
      <c r="A34" t="s">
        <v>298</v>
      </c>
      <c r="B34">
        <v>2</v>
      </c>
      <c r="C34">
        <v>918.3</v>
      </c>
      <c r="D34">
        <v>1528.4</v>
      </c>
      <c r="E34">
        <v>869.4</v>
      </c>
      <c r="F34">
        <v>758.9</v>
      </c>
      <c r="G34">
        <v>0</v>
      </c>
      <c r="H34">
        <v>112.3</v>
      </c>
      <c r="I34">
        <v>594.5</v>
      </c>
      <c r="J34">
        <v>156.69999999999999</v>
      </c>
      <c r="K34">
        <v>1748.5</v>
      </c>
      <c r="L34">
        <v>366.9</v>
      </c>
      <c r="M34">
        <v>7035.3</v>
      </c>
      <c r="N34">
        <v>359.4</v>
      </c>
      <c r="O34">
        <v>485.1</v>
      </c>
      <c r="P34">
        <v>439.7</v>
      </c>
      <c r="Q34">
        <v>1762.5</v>
      </c>
      <c r="R34">
        <v>662.3</v>
      </c>
      <c r="S34">
        <v>3282.4</v>
      </c>
      <c r="T34">
        <v>965.4</v>
      </c>
      <c r="U34">
        <v>1351.6</v>
      </c>
      <c r="V34">
        <v>171.2</v>
      </c>
      <c r="W34">
        <v>154.6</v>
      </c>
      <c r="X34">
        <v>0</v>
      </c>
      <c r="Y34">
        <v>181.7</v>
      </c>
      <c r="Z34">
        <v>345.6</v>
      </c>
      <c r="AA34">
        <v>1991.7</v>
      </c>
      <c r="AB34">
        <v>0</v>
      </c>
      <c r="AC34">
        <v>514</v>
      </c>
      <c r="AD34">
        <v>0</v>
      </c>
      <c r="AE34">
        <v>96.7</v>
      </c>
      <c r="AF34">
        <v>0</v>
      </c>
      <c r="AG34">
        <v>451.599999999999</v>
      </c>
      <c r="AH34">
        <v>15</v>
      </c>
      <c r="AI34">
        <v>80</v>
      </c>
      <c r="AJ34">
        <v>760.4</v>
      </c>
      <c r="AK34">
        <v>3861.8</v>
      </c>
      <c r="AL34">
        <v>0</v>
      </c>
      <c r="AM34">
        <v>541.099999999999</v>
      </c>
      <c r="AN34">
        <v>199.8</v>
      </c>
      <c r="AO34">
        <v>983.9</v>
      </c>
      <c r="AP34">
        <v>111.1</v>
      </c>
      <c r="AQ34">
        <v>565</v>
      </c>
      <c r="AR34">
        <v>1448.5</v>
      </c>
      <c r="AS34">
        <v>449</v>
      </c>
      <c r="AT34">
        <v>634.70000000000005</v>
      </c>
      <c r="AU34">
        <v>469.599999999999</v>
      </c>
      <c r="AV34">
        <v>731.5</v>
      </c>
      <c r="AW34">
        <v>292.5</v>
      </c>
      <c r="AX34">
        <v>1189.3</v>
      </c>
      <c r="AY34">
        <v>0</v>
      </c>
      <c r="AZ34">
        <v>0</v>
      </c>
      <c r="BA34">
        <v>765.19999999999902</v>
      </c>
      <c r="BB34">
        <v>318.10000000000002</v>
      </c>
      <c r="BC34">
        <v>773.49999999999898</v>
      </c>
      <c r="BD34">
        <v>688.8</v>
      </c>
      <c r="BE34">
        <v>862.5</v>
      </c>
      <c r="BF34">
        <v>1028.8</v>
      </c>
      <c r="BG34">
        <v>6371.5</v>
      </c>
      <c r="BH34">
        <v>6789.1</v>
      </c>
      <c r="BI34">
        <v>142.80000000000001</v>
      </c>
      <c r="BJ34">
        <v>0</v>
      </c>
      <c r="BK34">
        <v>2692.7</v>
      </c>
      <c r="BL34">
        <v>1888.3999999999901</v>
      </c>
      <c r="BM34">
        <v>1724.7</v>
      </c>
      <c r="BN34">
        <v>439.5</v>
      </c>
      <c r="BO34">
        <v>0</v>
      </c>
      <c r="BP34">
        <v>1888.5</v>
      </c>
      <c r="BQ34">
        <v>215.4</v>
      </c>
      <c r="BR34">
        <v>0</v>
      </c>
      <c r="BS34">
        <v>6233.8999999999896</v>
      </c>
      <c r="BT34">
        <v>461.79999999999899</v>
      </c>
      <c r="BU34">
        <v>0</v>
      </c>
      <c r="BV34">
        <v>158.5</v>
      </c>
      <c r="BW34">
        <v>4425.2999999999902</v>
      </c>
      <c r="BX34">
        <v>3451.5</v>
      </c>
      <c r="BY34">
        <v>622.70000000000005</v>
      </c>
      <c r="BZ34">
        <v>5082.3999999999996</v>
      </c>
      <c r="CA34">
        <v>174.3</v>
      </c>
      <c r="CB34">
        <v>150.4</v>
      </c>
      <c r="CC34">
        <v>696.4</v>
      </c>
      <c r="CD34">
        <v>405.5</v>
      </c>
      <c r="CE34">
        <v>1283.7</v>
      </c>
      <c r="CF34">
        <v>330.7</v>
      </c>
      <c r="CG34" s="92">
        <v>30012.7</v>
      </c>
      <c r="CH34">
        <v>148.1</v>
      </c>
      <c r="CI34">
        <v>1262.5999999999999</v>
      </c>
      <c r="CJ34">
        <v>0</v>
      </c>
      <c r="CK34">
        <v>429.1</v>
      </c>
      <c r="CL34">
        <v>357.2</v>
      </c>
      <c r="CM34">
        <v>136.9</v>
      </c>
      <c r="CN34">
        <v>0</v>
      </c>
      <c r="CO34">
        <v>280.2</v>
      </c>
      <c r="CP34">
        <v>102.5</v>
      </c>
      <c r="CQ34">
        <v>32</v>
      </c>
      <c r="CR34">
        <v>166.4</v>
      </c>
      <c r="CS34">
        <v>12374.199999999901</v>
      </c>
      <c r="CT34">
        <v>304.7</v>
      </c>
      <c r="CU34">
        <v>261.60000000000002</v>
      </c>
      <c r="CV34">
        <v>120.8</v>
      </c>
      <c r="CW34">
        <v>913.2</v>
      </c>
      <c r="CX34">
        <v>647.70000000000005</v>
      </c>
      <c r="CY34">
        <v>80</v>
      </c>
      <c r="CZ34">
        <v>406.3</v>
      </c>
      <c r="DA34">
        <v>0</v>
      </c>
      <c r="DB34">
        <v>570.29999999999995</v>
      </c>
      <c r="DC34">
        <v>495</v>
      </c>
      <c r="DD34">
        <v>0</v>
      </c>
      <c r="DE34">
        <v>186</v>
      </c>
      <c r="DF34">
        <v>725.5</v>
      </c>
      <c r="DG34">
        <v>240</v>
      </c>
      <c r="DH34">
        <v>3702.7</v>
      </c>
      <c r="DI34">
        <v>366</v>
      </c>
      <c r="DJ34">
        <v>0</v>
      </c>
      <c r="DK34">
        <v>340.1</v>
      </c>
      <c r="DL34">
        <v>3905.49999999999</v>
      </c>
      <c r="DM34">
        <v>7583.8999999999896</v>
      </c>
      <c r="DN34">
        <v>102.8</v>
      </c>
      <c r="DO34">
        <v>0</v>
      </c>
      <c r="DP34">
        <v>3523.2999999999902</v>
      </c>
      <c r="DQ34">
        <v>206.2</v>
      </c>
      <c r="DR34">
        <v>193.2</v>
      </c>
      <c r="DS34">
        <v>5700</v>
      </c>
      <c r="DT34">
        <v>291.3</v>
      </c>
      <c r="DU34">
        <v>0</v>
      </c>
      <c r="DV34">
        <v>55.9</v>
      </c>
      <c r="DW34">
        <v>111.7</v>
      </c>
      <c r="DX34">
        <v>102.1</v>
      </c>
      <c r="DY34">
        <v>1035.5999999999999</v>
      </c>
      <c r="DZ34">
        <v>1568.2</v>
      </c>
      <c r="EA34">
        <v>220.5</v>
      </c>
      <c r="EB34">
        <v>107.1</v>
      </c>
      <c r="EC34">
        <v>0</v>
      </c>
      <c r="ED34">
        <v>4409.2</v>
      </c>
      <c r="EE34">
        <v>437.1</v>
      </c>
      <c r="EF34">
        <v>0</v>
      </c>
      <c r="EG34">
        <v>648.70000000000005</v>
      </c>
      <c r="EH34">
        <v>270</v>
      </c>
      <c r="EI34">
        <v>520.70000000000005</v>
      </c>
      <c r="EJ34">
        <v>3883.7999999999902</v>
      </c>
      <c r="EK34">
        <v>1178.3</v>
      </c>
      <c r="EL34">
        <v>81</v>
      </c>
      <c r="EM34">
        <v>354.5</v>
      </c>
      <c r="EN34">
        <v>239.5</v>
      </c>
      <c r="EO34">
        <v>878.5</v>
      </c>
      <c r="EP34">
        <v>189.5</v>
      </c>
      <c r="EQ34">
        <v>576.9</v>
      </c>
      <c r="ER34">
        <v>352.79999999999899</v>
      </c>
      <c r="ES34">
        <v>0</v>
      </c>
      <c r="ET34">
        <v>141.1</v>
      </c>
      <c r="EU34">
        <v>114.1</v>
      </c>
      <c r="EV34">
        <v>0</v>
      </c>
      <c r="EW34">
        <v>877.6</v>
      </c>
      <c r="EX34">
        <v>2136.6999999999998</v>
      </c>
      <c r="EY34">
        <v>494.099999999999</v>
      </c>
      <c r="EZ34">
        <v>1900.49999999999</v>
      </c>
      <c r="FA34">
        <v>744.4</v>
      </c>
      <c r="FB34">
        <v>655.7</v>
      </c>
      <c r="FC34">
        <v>842.7</v>
      </c>
      <c r="FD34">
        <v>0</v>
      </c>
      <c r="FE34">
        <v>109.7</v>
      </c>
      <c r="FF34">
        <v>226.3</v>
      </c>
      <c r="FG34">
        <v>0</v>
      </c>
      <c r="FH34">
        <v>0</v>
      </c>
      <c r="FI34">
        <v>0</v>
      </c>
      <c r="FJ34">
        <v>0</v>
      </c>
      <c r="FK34">
        <v>0</v>
      </c>
      <c r="FL34">
        <v>93.6</v>
      </c>
      <c r="FM34">
        <v>50</v>
      </c>
      <c r="FN34">
        <v>986.1</v>
      </c>
      <c r="FO34">
        <v>841.5</v>
      </c>
      <c r="FP34">
        <v>904.7</v>
      </c>
      <c r="FQ34">
        <v>331.7</v>
      </c>
      <c r="FR34">
        <v>778.5</v>
      </c>
      <c r="FS34">
        <v>0</v>
      </c>
      <c r="FT34">
        <v>77.5</v>
      </c>
      <c r="FU34">
        <v>2339.1</v>
      </c>
      <c r="FV34">
        <v>1105.5999999999999</v>
      </c>
      <c r="FW34">
        <v>209.2</v>
      </c>
      <c r="FX34">
        <v>0</v>
      </c>
      <c r="FY34">
        <v>216.8</v>
      </c>
      <c r="FZ34">
        <v>141.80000000000001</v>
      </c>
      <c r="GA34">
        <v>960</v>
      </c>
      <c r="GB34">
        <v>1652.4</v>
      </c>
      <c r="GC34">
        <v>0</v>
      </c>
      <c r="GD34">
        <v>543.20000000000005</v>
      </c>
      <c r="GE34">
        <v>1185.9000000000001</v>
      </c>
      <c r="GF34">
        <v>1159.0999999999999</v>
      </c>
      <c r="GG34">
        <v>0</v>
      </c>
      <c r="GH34">
        <v>0</v>
      </c>
      <c r="GI34">
        <v>217.1</v>
      </c>
      <c r="GJ34">
        <v>1074.4000000000001</v>
      </c>
      <c r="GK34">
        <v>685.2</v>
      </c>
      <c r="GL34">
        <v>5566.49999999999</v>
      </c>
      <c r="GM34">
        <v>0</v>
      </c>
      <c r="GN34">
        <v>49</v>
      </c>
      <c r="GO34">
        <v>101</v>
      </c>
      <c r="GP34">
        <v>247.6</v>
      </c>
      <c r="GQ34">
        <v>691</v>
      </c>
      <c r="GR34">
        <v>590</v>
      </c>
      <c r="GS34">
        <v>204</v>
      </c>
      <c r="GT34">
        <v>439</v>
      </c>
      <c r="GU34">
        <v>337.4</v>
      </c>
      <c r="GV34">
        <v>782.9</v>
      </c>
      <c r="GW34">
        <v>0</v>
      </c>
      <c r="GX34">
        <v>699.5</v>
      </c>
      <c r="GY34">
        <v>0</v>
      </c>
      <c r="GZ34">
        <v>927.9</v>
      </c>
      <c r="HA34">
        <v>2456.1</v>
      </c>
      <c r="HB34">
        <v>1158.8</v>
      </c>
      <c r="HC34">
        <v>0</v>
      </c>
      <c r="HD34">
        <v>267</v>
      </c>
      <c r="HE34">
        <v>0</v>
      </c>
      <c r="HF34">
        <v>1057.7</v>
      </c>
    </row>
    <row r="35" spans="1:214" x14ac:dyDescent="0.25">
      <c r="A35" t="s">
        <v>299</v>
      </c>
      <c r="B35">
        <v>3</v>
      </c>
      <c r="C35">
        <v>456.9</v>
      </c>
      <c r="D35">
        <v>4534.2</v>
      </c>
      <c r="E35">
        <v>478.7</v>
      </c>
      <c r="F35">
        <v>849.9</v>
      </c>
      <c r="G35">
        <v>95.199999999999903</v>
      </c>
      <c r="H35">
        <v>0</v>
      </c>
      <c r="I35">
        <v>1226.4000000000001</v>
      </c>
      <c r="J35">
        <v>0</v>
      </c>
      <c r="K35">
        <v>2994.1</v>
      </c>
      <c r="L35">
        <v>98.7</v>
      </c>
      <c r="M35">
        <v>6692.0999999999904</v>
      </c>
      <c r="N35">
        <v>257.8</v>
      </c>
      <c r="O35">
        <v>194</v>
      </c>
      <c r="P35">
        <v>181.3</v>
      </c>
      <c r="Q35">
        <v>3609.2999999999902</v>
      </c>
      <c r="R35">
        <v>0</v>
      </c>
      <c r="S35">
        <v>1396.7</v>
      </c>
      <c r="T35">
        <v>585.29999999999995</v>
      </c>
      <c r="U35">
        <v>0</v>
      </c>
      <c r="V35">
        <v>1800.1</v>
      </c>
      <c r="W35">
        <v>0</v>
      </c>
      <c r="X35">
        <v>0</v>
      </c>
      <c r="Y35">
        <v>617.1</v>
      </c>
      <c r="Z35">
        <v>283.39999999999998</v>
      </c>
      <c r="AA35">
        <v>1463.9</v>
      </c>
      <c r="AB35">
        <v>557</v>
      </c>
      <c r="AC35">
        <v>220</v>
      </c>
      <c r="AD35">
        <v>260</v>
      </c>
      <c r="AE35">
        <v>0</v>
      </c>
      <c r="AF35">
        <v>0</v>
      </c>
      <c r="AG35">
        <v>0</v>
      </c>
      <c r="AH35">
        <v>196.5</v>
      </c>
      <c r="AI35">
        <v>337</v>
      </c>
      <c r="AJ35">
        <v>257</v>
      </c>
      <c r="AK35">
        <v>4405.6000000000004</v>
      </c>
      <c r="AL35">
        <v>107</v>
      </c>
      <c r="AM35">
        <v>994.9</v>
      </c>
      <c r="AN35">
        <v>565.6</v>
      </c>
      <c r="AO35">
        <v>0</v>
      </c>
      <c r="AP35">
        <v>38</v>
      </c>
      <c r="AQ35">
        <v>367.6</v>
      </c>
      <c r="AR35">
        <v>280.8</v>
      </c>
      <c r="AS35">
        <v>0</v>
      </c>
      <c r="AT35">
        <v>0</v>
      </c>
      <c r="AU35">
        <v>235.8</v>
      </c>
      <c r="AV35">
        <v>2817.3</v>
      </c>
      <c r="AW35">
        <v>115.1</v>
      </c>
      <c r="AX35">
        <v>1135.5</v>
      </c>
      <c r="AY35">
        <v>0</v>
      </c>
      <c r="AZ35">
        <v>174.1</v>
      </c>
      <c r="BA35">
        <v>157.5</v>
      </c>
      <c r="BB35">
        <v>1169</v>
      </c>
      <c r="BC35">
        <v>812.3</v>
      </c>
      <c r="BD35">
        <v>0</v>
      </c>
      <c r="BE35">
        <v>1420.1</v>
      </c>
      <c r="BF35">
        <v>789.19999999999902</v>
      </c>
      <c r="BG35">
        <v>859</v>
      </c>
      <c r="BH35">
        <v>254.29999999999899</v>
      </c>
      <c r="BI35">
        <v>80.400000000000006</v>
      </c>
      <c r="BJ35">
        <v>716.2</v>
      </c>
      <c r="BK35">
        <v>2373.9</v>
      </c>
      <c r="BL35">
        <v>169.6</v>
      </c>
      <c r="BM35">
        <v>71.099999999999994</v>
      </c>
      <c r="BN35">
        <v>458.3</v>
      </c>
      <c r="BO35">
        <v>0</v>
      </c>
      <c r="BP35">
        <v>915.5</v>
      </c>
      <c r="BQ35">
        <v>0</v>
      </c>
      <c r="BR35">
        <v>1700.19999999999</v>
      </c>
      <c r="BS35">
        <v>5194.5</v>
      </c>
      <c r="BT35">
        <v>416.599999999999</v>
      </c>
      <c r="BU35">
        <v>442.6</v>
      </c>
      <c r="BV35">
        <v>230.1</v>
      </c>
      <c r="BW35">
        <v>4046.7</v>
      </c>
      <c r="BX35">
        <v>341.5</v>
      </c>
      <c r="BY35">
        <v>1091.0999999999999</v>
      </c>
      <c r="BZ35">
        <v>2971.3</v>
      </c>
      <c r="CA35">
        <v>382.7</v>
      </c>
      <c r="CB35">
        <v>64</v>
      </c>
      <c r="CC35">
        <v>223.3</v>
      </c>
      <c r="CD35">
        <v>365.4</v>
      </c>
      <c r="CE35">
        <v>1128.4000000000001</v>
      </c>
      <c r="CF35">
        <v>993.7</v>
      </c>
      <c r="CG35" s="92">
        <v>24196.6</v>
      </c>
      <c r="CH35">
        <v>207.79999999999899</v>
      </c>
      <c r="CI35">
        <v>838.9</v>
      </c>
      <c r="CJ35">
        <v>0</v>
      </c>
      <c r="CK35">
        <v>200.4</v>
      </c>
      <c r="CL35">
        <v>906.7</v>
      </c>
      <c r="CM35">
        <v>0</v>
      </c>
      <c r="CN35">
        <v>0</v>
      </c>
      <c r="CO35">
        <v>72.5</v>
      </c>
      <c r="CP35">
        <v>163.5</v>
      </c>
      <c r="CQ35">
        <v>0</v>
      </c>
      <c r="CR35">
        <v>0</v>
      </c>
      <c r="CS35">
        <v>7924.8</v>
      </c>
      <c r="CT35">
        <v>258.39999999999998</v>
      </c>
      <c r="CU35">
        <v>1833.3</v>
      </c>
      <c r="CV35">
        <v>339.3</v>
      </c>
      <c r="CW35">
        <v>918</v>
      </c>
      <c r="CX35">
        <v>114.5</v>
      </c>
      <c r="CY35">
        <v>205.4</v>
      </c>
      <c r="CZ35">
        <v>0</v>
      </c>
      <c r="DA35">
        <v>0</v>
      </c>
      <c r="DB35">
        <v>349.5</v>
      </c>
      <c r="DC35">
        <v>0</v>
      </c>
      <c r="DD35">
        <v>0</v>
      </c>
      <c r="DE35">
        <v>361.2</v>
      </c>
      <c r="DF35">
        <v>3030.2999999999902</v>
      </c>
      <c r="DG35">
        <v>912.2</v>
      </c>
      <c r="DH35">
        <v>2243.1</v>
      </c>
      <c r="DI35">
        <v>354.1</v>
      </c>
      <c r="DJ35">
        <v>741</v>
      </c>
      <c r="DK35">
        <v>110</v>
      </c>
      <c r="DL35">
        <v>2246</v>
      </c>
      <c r="DM35">
        <v>3915.8999999999901</v>
      </c>
      <c r="DN35">
        <v>155.6</v>
      </c>
      <c r="DO35">
        <v>0</v>
      </c>
      <c r="DP35">
        <v>716.2</v>
      </c>
      <c r="DQ35">
        <v>0</v>
      </c>
      <c r="DR35">
        <v>515.6</v>
      </c>
      <c r="DS35">
        <v>16990.7</v>
      </c>
      <c r="DT35">
        <v>108</v>
      </c>
      <c r="DU35">
        <v>1944.5</v>
      </c>
      <c r="DV35">
        <v>851.7</v>
      </c>
      <c r="DW35">
        <v>76.599999999999994</v>
      </c>
      <c r="DX35">
        <v>349.9</v>
      </c>
      <c r="DY35">
        <v>280.89999999999998</v>
      </c>
      <c r="DZ35">
        <v>1324.3999999999901</v>
      </c>
      <c r="EA35">
        <v>210</v>
      </c>
      <c r="EB35">
        <v>3350.9</v>
      </c>
      <c r="EC35">
        <v>553.20000000000005</v>
      </c>
      <c r="ED35">
        <v>2111.3000000000002</v>
      </c>
      <c r="EE35">
        <v>1012.9</v>
      </c>
      <c r="EF35">
        <v>201</v>
      </c>
      <c r="EG35">
        <v>0</v>
      </c>
      <c r="EH35">
        <v>2925.8999999999901</v>
      </c>
      <c r="EI35">
        <v>1226.3999999999901</v>
      </c>
      <c r="EJ35">
        <v>636.29999999999995</v>
      </c>
      <c r="EK35">
        <v>2887.7999999999902</v>
      </c>
      <c r="EL35">
        <v>110.9</v>
      </c>
      <c r="EM35">
        <v>328.6</v>
      </c>
      <c r="EN35">
        <v>59.6</v>
      </c>
      <c r="EO35">
        <v>1791.3</v>
      </c>
      <c r="EP35">
        <v>210.6</v>
      </c>
      <c r="EQ35">
        <v>1164.8</v>
      </c>
      <c r="ER35">
        <v>126.3</v>
      </c>
      <c r="ES35">
        <v>45</v>
      </c>
      <c r="ET35">
        <v>420</v>
      </c>
      <c r="EU35">
        <v>74.5</v>
      </c>
      <c r="EV35">
        <v>567.9</v>
      </c>
      <c r="EW35">
        <v>461.2</v>
      </c>
      <c r="EX35">
        <v>1318.19999999999</v>
      </c>
      <c r="EY35">
        <v>2320.1999999999998</v>
      </c>
      <c r="EZ35">
        <v>1200.9000000000001</v>
      </c>
      <c r="FA35">
        <v>2147.1999999999998</v>
      </c>
      <c r="FB35">
        <v>86.1</v>
      </c>
      <c r="FC35">
        <v>0</v>
      </c>
      <c r="FD35">
        <v>0</v>
      </c>
      <c r="FE35">
        <v>335</v>
      </c>
      <c r="FF35">
        <v>595</v>
      </c>
      <c r="FG35">
        <v>1141.3</v>
      </c>
      <c r="FH35">
        <v>598.5</v>
      </c>
      <c r="FI35">
        <v>0</v>
      </c>
      <c r="FJ35">
        <v>130</v>
      </c>
      <c r="FK35">
        <v>0</v>
      </c>
      <c r="FL35">
        <v>54.6</v>
      </c>
      <c r="FM35">
        <v>136.6</v>
      </c>
      <c r="FN35">
        <v>1404.2</v>
      </c>
      <c r="FO35">
        <v>365.4</v>
      </c>
      <c r="FP35">
        <v>332.7</v>
      </c>
      <c r="FQ35">
        <v>666.19999999999902</v>
      </c>
      <c r="FR35">
        <v>471.6</v>
      </c>
      <c r="FS35">
        <v>354</v>
      </c>
      <c r="FT35">
        <v>369</v>
      </c>
      <c r="FU35">
        <v>1000.2</v>
      </c>
      <c r="FV35">
        <v>70</v>
      </c>
      <c r="FW35">
        <v>730.7</v>
      </c>
      <c r="FX35">
        <v>0</v>
      </c>
      <c r="FY35">
        <v>0</v>
      </c>
      <c r="FZ35">
        <v>0</v>
      </c>
      <c r="GA35">
        <v>1849.4</v>
      </c>
      <c r="GB35">
        <v>91.6</v>
      </c>
      <c r="GC35">
        <v>0</v>
      </c>
      <c r="GD35">
        <v>976.3</v>
      </c>
      <c r="GE35">
        <v>9049</v>
      </c>
      <c r="GF35">
        <v>743</v>
      </c>
      <c r="GG35">
        <v>818.19999999999902</v>
      </c>
      <c r="GH35">
        <v>0</v>
      </c>
      <c r="GI35">
        <v>459.29999999999899</v>
      </c>
      <c r="GJ35">
        <v>1271.8</v>
      </c>
      <c r="GK35">
        <v>733.5</v>
      </c>
      <c r="GL35">
        <v>1886.9</v>
      </c>
      <c r="GM35">
        <v>100</v>
      </c>
      <c r="GN35">
        <v>223.5</v>
      </c>
      <c r="GO35">
        <v>455.1</v>
      </c>
      <c r="GP35">
        <v>146.19999999999999</v>
      </c>
      <c r="GQ35">
        <v>205.8</v>
      </c>
      <c r="GR35">
        <v>108.4</v>
      </c>
      <c r="GS35">
        <v>0</v>
      </c>
      <c r="GT35">
        <v>42</v>
      </c>
      <c r="GU35">
        <v>0</v>
      </c>
      <c r="GV35">
        <v>1440.7</v>
      </c>
      <c r="GW35">
        <v>622.20000000000005</v>
      </c>
      <c r="GX35">
        <v>210.4</v>
      </c>
      <c r="GY35">
        <v>0</v>
      </c>
      <c r="GZ35">
        <v>589</v>
      </c>
      <c r="HA35">
        <v>1390</v>
      </c>
      <c r="HB35">
        <v>440.29999999999899</v>
      </c>
      <c r="HC35">
        <v>0</v>
      </c>
      <c r="HD35">
        <v>598.5</v>
      </c>
      <c r="HE35">
        <v>177.3</v>
      </c>
      <c r="HF35">
        <v>162</v>
      </c>
    </row>
    <row r="36" spans="1:214" x14ac:dyDescent="0.25">
      <c r="A36" t="s">
        <v>300</v>
      </c>
      <c r="B36">
        <v>4</v>
      </c>
      <c r="C36">
        <v>1262.7</v>
      </c>
      <c r="D36">
        <v>1999</v>
      </c>
      <c r="E36">
        <v>775.39999999999895</v>
      </c>
      <c r="F36">
        <v>1560.3</v>
      </c>
      <c r="G36">
        <v>477.8</v>
      </c>
      <c r="H36">
        <v>74</v>
      </c>
      <c r="I36">
        <v>1971.9</v>
      </c>
      <c r="J36">
        <v>208.5</v>
      </c>
      <c r="K36">
        <v>599.70000000000005</v>
      </c>
      <c r="L36">
        <v>80</v>
      </c>
      <c r="M36">
        <v>1517.5</v>
      </c>
      <c r="N36">
        <v>898.4</v>
      </c>
      <c r="O36">
        <v>738.4</v>
      </c>
      <c r="P36">
        <v>1221.2</v>
      </c>
      <c r="Q36">
        <v>6446.9</v>
      </c>
      <c r="R36">
        <v>332.099999999999</v>
      </c>
      <c r="S36">
        <v>7717.5999999999904</v>
      </c>
      <c r="T36">
        <v>307.2</v>
      </c>
      <c r="U36">
        <v>749</v>
      </c>
      <c r="V36">
        <v>1199.8999999999901</v>
      </c>
      <c r="W36">
        <v>399.2</v>
      </c>
      <c r="X36">
        <v>565</v>
      </c>
      <c r="Y36">
        <v>2061.6</v>
      </c>
      <c r="Z36">
        <v>296.3</v>
      </c>
      <c r="AA36">
        <v>1937.9</v>
      </c>
      <c r="AB36">
        <v>1006</v>
      </c>
      <c r="AC36">
        <v>1477.3999999999901</v>
      </c>
      <c r="AD36">
        <v>0</v>
      </c>
      <c r="AE36">
        <v>143</v>
      </c>
      <c r="AF36">
        <v>44.6</v>
      </c>
      <c r="AG36">
        <v>887.89999999999895</v>
      </c>
      <c r="AH36">
        <v>571.20000000000005</v>
      </c>
      <c r="AI36">
        <v>0</v>
      </c>
      <c r="AJ36">
        <v>1193.0999999999999</v>
      </c>
      <c r="AK36">
        <v>4785.49999999999</v>
      </c>
      <c r="AL36">
        <v>928.5</v>
      </c>
      <c r="AM36">
        <v>2659.6</v>
      </c>
      <c r="AN36">
        <v>745.3</v>
      </c>
      <c r="AO36">
        <v>920.8</v>
      </c>
      <c r="AP36">
        <v>1072.8999999999901</v>
      </c>
      <c r="AQ36">
        <v>61.7</v>
      </c>
      <c r="AR36">
        <v>2886.6</v>
      </c>
      <c r="AS36">
        <v>1368.6</v>
      </c>
      <c r="AT36">
        <v>191.39999999999901</v>
      </c>
      <c r="AU36">
        <v>610.70000000000005</v>
      </c>
      <c r="AV36">
        <v>1465.5</v>
      </c>
      <c r="AW36">
        <v>1646.69999999999</v>
      </c>
      <c r="AX36">
        <v>2161</v>
      </c>
      <c r="AY36">
        <v>0</v>
      </c>
      <c r="AZ36">
        <v>733.5</v>
      </c>
      <c r="BA36">
        <v>2608</v>
      </c>
      <c r="BB36">
        <v>2421.6999999999998</v>
      </c>
      <c r="BC36">
        <v>2537</v>
      </c>
      <c r="BD36">
        <v>614.20000000000005</v>
      </c>
      <c r="BE36">
        <v>2557.4</v>
      </c>
      <c r="BF36">
        <v>1513.1</v>
      </c>
      <c r="BG36">
        <v>1704.8</v>
      </c>
      <c r="BH36">
        <v>2074.6999999999998</v>
      </c>
      <c r="BI36">
        <v>11.7</v>
      </c>
      <c r="BJ36">
        <v>411.6</v>
      </c>
      <c r="BK36">
        <v>8888.4</v>
      </c>
      <c r="BL36">
        <v>220.5</v>
      </c>
      <c r="BM36">
        <v>1214.2</v>
      </c>
      <c r="BN36">
        <v>492.29999999999899</v>
      </c>
      <c r="BO36">
        <v>256.89999999999998</v>
      </c>
      <c r="BP36">
        <v>2630.5</v>
      </c>
      <c r="BQ36">
        <v>965.599999999999</v>
      </c>
      <c r="BR36">
        <v>602.599999999999</v>
      </c>
      <c r="BS36">
        <v>7638.6999999999898</v>
      </c>
      <c r="BT36">
        <v>1591.5</v>
      </c>
      <c r="BU36">
        <v>49</v>
      </c>
      <c r="BV36">
        <v>40</v>
      </c>
      <c r="BW36">
        <v>5272</v>
      </c>
      <c r="BX36">
        <v>3048.4</v>
      </c>
      <c r="BY36">
        <v>201.2</v>
      </c>
      <c r="BZ36">
        <v>4321</v>
      </c>
      <c r="CA36">
        <v>1100</v>
      </c>
      <c r="CB36">
        <v>199.4</v>
      </c>
      <c r="CC36">
        <v>2321.1999999999998</v>
      </c>
      <c r="CD36">
        <v>3647.7</v>
      </c>
      <c r="CE36">
        <v>3565.3</v>
      </c>
      <c r="CF36">
        <v>2473.6</v>
      </c>
      <c r="CG36" s="92">
        <v>31889.199999999899</v>
      </c>
      <c r="CH36">
        <v>368.8</v>
      </c>
      <c r="CI36">
        <v>2060.2999999999902</v>
      </c>
      <c r="CJ36">
        <v>443.79999999999899</v>
      </c>
      <c r="CK36">
        <v>3048.0999999999899</v>
      </c>
      <c r="CL36">
        <v>255.7</v>
      </c>
      <c r="CM36">
        <v>246.9</v>
      </c>
      <c r="CN36">
        <v>243.6</v>
      </c>
      <c r="CO36">
        <v>0</v>
      </c>
      <c r="CP36">
        <v>336.6</v>
      </c>
      <c r="CQ36">
        <v>1146.3</v>
      </c>
      <c r="CR36">
        <v>290.89999999999998</v>
      </c>
      <c r="CS36">
        <v>20030.599999999999</v>
      </c>
      <c r="CT36">
        <v>746.3</v>
      </c>
      <c r="CU36">
        <v>4895.3999999999996</v>
      </c>
      <c r="CV36">
        <v>552.70000000000005</v>
      </c>
      <c r="CW36">
        <v>815.099999999999</v>
      </c>
      <c r="CX36">
        <v>597.6</v>
      </c>
      <c r="CY36">
        <v>1610.9</v>
      </c>
      <c r="CZ36">
        <v>929.6</v>
      </c>
      <c r="DA36">
        <v>80.400000000000006</v>
      </c>
      <c r="DB36">
        <v>374.7</v>
      </c>
      <c r="DC36">
        <v>226.1</v>
      </c>
      <c r="DD36">
        <v>59.9</v>
      </c>
      <c r="DE36">
        <v>676.4</v>
      </c>
      <c r="DF36">
        <v>3436.8999999999901</v>
      </c>
      <c r="DG36">
        <v>456.6</v>
      </c>
      <c r="DH36">
        <v>6198.4</v>
      </c>
      <c r="DI36">
        <v>347.4</v>
      </c>
      <c r="DJ36">
        <v>823.8</v>
      </c>
      <c r="DK36">
        <v>311.5</v>
      </c>
      <c r="DL36">
        <v>4925.1000000000004</v>
      </c>
      <c r="DM36">
        <v>6213.3</v>
      </c>
      <c r="DN36">
        <v>681.3</v>
      </c>
      <c r="DO36">
        <v>215.7</v>
      </c>
      <c r="DP36">
        <v>2482.1999999999998</v>
      </c>
      <c r="DQ36">
        <v>0</v>
      </c>
      <c r="DR36">
        <v>1785.8</v>
      </c>
      <c r="DS36">
        <v>3809.2999999999902</v>
      </c>
      <c r="DT36">
        <v>965.69999999999902</v>
      </c>
      <c r="DU36">
        <v>1384.1</v>
      </c>
      <c r="DV36">
        <v>639.20000000000005</v>
      </c>
      <c r="DW36">
        <v>237.7</v>
      </c>
      <c r="DX36">
        <v>324.3</v>
      </c>
      <c r="DY36">
        <v>425.5</v>
      </c>
      <c r="DZ36">
        <v>2686.6</v>
      </c>
      <c r="EA36">
        <v>315.60000000000002</v>
      </c>
      <c r="EB36">
        <v>1182.5999999999999</v>
      </c>
      <c r="EC36">
        <v>1086.7</v>
      </c>
      <c r="ED36">
        <v>6819.1</v>
      </c>
      <c r="EE36">
        <v>2546.6</v>
      </c>
      <c r="EF36">
        <v>778.7</v>
      </c>
      <c r="EG36">
        <v>900</v>
      </c>
      <c r="EH36">
        <v>618.9</v>
      </c>
      <c r="EI36">
        <v>379.2</v>
      </c>
      <c r="EJ36">
        <v>5460.4</v>
      </c>
      <c r="EK36">
        <v>2868.99999999999</v>
      </c>
      <c r="EL36">
        <v>625.79999999999995</v>
      </c>
      <c r="EM36">
        <v>259.60000000000002</v>
      </c>
      <c r="EN36">
        <v>602.4</v>
      </c>
      <c r="EO36">
        <v>2737.5</v>
      </c>
      <c r="EP36">
        <v>15</v>
      </c>
      <c r="EQ36">
        <v>3053.4</v>
      </c>
      <c r="ER36">
        <v>672.19999999999902</v>
      </c>
      <c r="ES36">
        <v>144.6</v>
      </c>
      <c r="ET36">
        <v>363.7</v>
      </c>
      <c r="EU36">
        <v>646.599999999999</v>
      </c>
      <c r="EV36">
        <v>264.7</v>
      </c>
      <c r="EW36">
        <v>3355</v>
      </c>
      <c r="EX36">
        <v>3803.6</v>
      </c>
      <c r="EY36">
        <v>2681.6</v>
      </c>
      <c r="EZ36">
        <v>5448.8999999999896</v>
      </c>
      <c r="FA36">
        <v>2131.1</v>
      </c>
      <c r="FB36">
        <v>0</v>
      </c>
      <c r="FC36">
        <v>67.2</v>
      </c>
      <c r="FD36">
        <v>59.1</v>
      </c>
      <c r="FE36">
        <v>552.4</v>
      </c>
      <c r="FF36">
        <v>159.5</v>
      </c>
      <c r="FG36">
        <v>911.2</v>
      </c>
      <c r="FH36">
        <v>371.7</v>
      </c>
      <c r="FI36">
        <v>0</v>
      </c>
      <c r="FJ36">
        <v>0</v>
      </c>
      <c r="FK36">
        <v>374.3</v>
      </c>
      <c r="FL36">
        <v>219.79999999999899</v>
      </c>
      <c r="FM36">
        <v>133.1</v>
      </c>
      <c r="FN36">
        <v>840.599999999999</v>
      </c>
      <c r="FO36">
        <v>1921.3</v>
      </c>
      <c r="FP36">
        <v>1147.7</v>
      </c>
      <c r="FQ36">
        <v>1906.99999999999</v>
      </c>
      <c r="FR36">
        <v>3053.1</v>
      </c>
      <c r="FS36">
        <v>749.4</v>
      </c>
      <c r="FT36">
        <v>1744.4</v>
      </c>
      <c r="FU36">
        <v>2786.3</v>
      </c>
      <c r="FV36">
        <v>766.7</v>
      </c>
      <c r="FW36">
        <v>1675.7</v>
      </c>
      <c r="FX36">
        <v>987.4</v>
      </c>
      <c r="FY36">
        <v>113.8</v>
      </c>
      <c r="FZ36">
        <v>566.20000000000005</v>
      </c>
      <c r="GA36">
        <v>1774.2</v>
      </c>
      <c r="GB36">
        <v>11.7</v>
      </c>
      <c r="GC36">
        <v>99.6</v>
      </c>
      <c r="GD36">
        <v>520.70000000000005</v>
      </c>
      <c r="GE36">
        <v>1447.1</v>
      </c>
      <c r="GF36">
        <v>2748.2999999999902</v>
      </c>
      <c r="GG36">
        <v>1018.1</v>
      </c>
      <c r="GH36">
        <v>542</v>
      </c>
      <c r="GI36">
        <v>1176.3999999999901</v>
      </c>
      <c r="GJ36">
        <v>923.69999999999902</v>
      </c>
      <c r="GK36">
        <v>119</v>
      </c>
      <c r="GL36">
        <v>5983.7999999999902</v>
      </c>
      <c r="GM36">
        <v>305.7</v>
      </c>
      <c r="GN36">
        <v>371.9</v>
      </c>
      <c r="GO36">
        <v>294</v>
      </c>
      <c r="GP36">
        <v>1606.9</v>
      </c>
      <c r="GQ36">
        <v>322.39999999999998</v>
      </c>
      <c r="GR36">
        <v>46.3</v>
      </c>
      <c r="GS36">
        <v>411.1</v>
      </c>
      <c r="GT36">
        <v>424.3</v>
      </c>
      <c r="GU36">
        <v>883.4</v>
      </c>
      <c r="GV36">
        <v>984.5</v>
      </c>
      <c r="GW36">
        <v>0</v>
      </c>
      <c r="GX36">
        <v>5230.2</v>
      </c>
      <c r="GY36">
        <v>0</v>
      </c>
      <c r="GZ36">
        <v>1881.6</v>
      </c>
      <c r="HA36">
        <v>1890.5</v>
      </c>
      <c r="HB36">
        <v>558.19999999999902</v>
      </c>
      <c r="HC36">
        <v>45</v>
      </c>
      <c r="HD36">
        <v>444.99999999999898</v>
      </c>
      <c r="HE36">
        <v>448.3</v>
      </c>
      <c r="HF36">
        <v>623.19999999999902</v>
      </c>
    </row>
    <row r="37" spans="1:214" x14ac:dyDescent="0.25">
      <c r="A37" t="s">
        <v>301</v>
      </c>
      <c r="B37">
        <v>5</v>
      </c>
      <c r="C37">
        <v>81.099999999999994</v>
      </c>
      <c r="D37">
        <v>0</v>
      </c>
      <c r="E37">
        <v>0</v>
      </c>
      <c r="F37">
        <v>682</v>
      </c>
      <c r="G37">
        <v>107.6</v>
      </c>
      <c r="H37">
        <v>0</v>
      </c>
      <c r="I37">
        <v>254.4</v>
      </c>
      <c r="J37">
        <v>0</v>
      </c>
      <c r="K37">
        <v>341.7</v>
      </c>
      <c r="L37">
        <v>0</v>
      </c>
      <c r="M37">
        <v>221.1</v>
      </c>
      <c r="N37">
        <v>66.3</v>
      </c>
      <c r="O37">
        <v>21.8</v>
      </c>
      <c r="P37">
        <v>373.8</v>
      </c>
      <c r="Q37">
        <v>1273.2</v>
      </c>
      <c r="R37">
        <v>158.4</v>
      </c>
      <c r="S37">
        <v>5142.2</v>
      </c>
      <c r="T37">
        <v>0</v>
      </c>
      <c r="U37">
        <v>211</v>
      </c>
      <c r="V37">
        <v>1579.8</v>
      </c>
      <c r="W37">
        <v>103</v>
      </c>
      <c r="X37">
        <v>0</v>
      </c>
      <c r="Y37">
        <v>0</v>
      </c>
      <c r="Z37">
        <v>0</v>
      </c>
      <c r="AA37">
        <v>933.6</v>
      </c>
      <c r="AB37">
        <v>0</v>
      </c>
      <c r="AC37">
        <v>0</v>
      </c>
      <c r="AD37">
        <v>0</v>
      </c>
      <c r="AE37">
        <v>0</v>
      </c>
      <c r="AF37">
        <v>56.6</v>
      </c>
      <c r="AG37">
        <v>0</v>
      </c>
      <c r="AH37">
        <v>145.6</v>
      </c>
      <c r="AI37">
        <v>0</v>
      </c>
      <c r="AJ37">
        <v>414.9</v>
      </c>
      <c r="AK37">
        <v>547.1</v>
      </c>
      <c r="AL37">
        <v>0</v>
      </c>
      <c r="AM37">
        <v>85.6</v>
      </c>
      <c r="AN37">
        <v>60.1</v>
      </c>
      <c r="AO37">
        <v>61.5</v>
      </c>
      <c r="AP37">
        <v>164.4</v>
      </c>
      <c r="AQ37">
        <v>0</v>
      </c>
      <c r="AR37">
        <v>310.2</v>
      </c>
      <c r="AS37">
        <v>0</v>
      </c>
      <c r="AT37">
        <v>0</v>
      </c>
      <c r="AU37">
        <v>111.7</v>
      </c>
      <c r="AV37">
        <v>491.4</v>
      </c>
      <c r="AW37">
        <v>223</v>
      </c>
      <c r="AX37">
        <v>750</v>
      </c>
      <c r="AY37">
        <v>0</v>
      </c>
      <c r="AZ37">
        <v>400</v>
      </c>
      <c r="BA37">
        <v>0</v>
      </c>
      <c r="BB37">
        <v>726.5</v>
      </c>
      <c r="BC37">
        <v>678.4</v>
      </c>
      <c r="BD37">
        <v>253.7</v>
      </c>
      <c r="BE37">
        <v>314.3</v>
      </c>
      <c r="BF37">
        <v>368.7</v>
      </c>
      <c r="BG37">
        <v>531</v>
      </c>
      <c r="BH37">
        <v>742.9</v>
      </c>
      <c r="BI37">
        <v>40</v>
      </c>
      <c r="BJ37">
        <v>110.5</v>
      </c>
      <c r="BK37">
        <v>260.099999999999</v>
      </c>
      <c r="BL37">
        <v>146.1</v>
      </c>
      <c r="BM37">
        <v>0</v>
      </c>
      <c r="BN37">
        <v>0</v>
      </c>
      <c r="BO37">
        <v>0</v>
      </c>
      <c r="BP37">
        <v>126</v>
      </c>
      <c r="BQ37">
        <v>57.9</v>
      </c>
      <c r="BR37">
        <v>328.1</v>
      </c>
      <c r="BS37">
        <v>687.099999999999</v>
      </c>
      <c r="BT37">
        <v>0</v>
      </c>
      <c r="BU37">
        <v>0</v>
      </c>
      <c r="BV37">
        <v>0</v>
      </c>
      <c r="BW37">
        <v>2709.2</v>
      </c>
      <c r="BX37">
        <v>1278.4000000000001</v>
      </c>
      <c r="BY37">
        <v>0</v>
      </c>
      <c r="BZ37">
        <v>821.3</v>
      </c>
      <c r="CA37">
        <v>30.9</v>
      </c>
      <c r="CB37">
        <v>68.900000000000006</v>
      </c>
      <c r="CC37">
        <v>68.900000000000006</v>
      </c>
      <c r="CD37">
        <v>615</v>
      </c>
      <c r="CE37">
        <v>561.9</v>
      </c>
      <c r="CF37">
        <v>152.9</v>
      </c>
      <c r="CG37" s="92">
        <v>7037.7</v>
      </c>
      <c r="CH37">
        <v>0</v>
      </c>
      <c r="CI37">
        <v>200.2</v>
      </c>
      <c r="CJ37">
        <v>0</v>
      </c>
      <c r="CK37">
        <v>617.20000000000005</v>
      </c>
      <c r="CL37">
        <v>0</v>
      </c>
      <c r="CM37">
        <v>0</v>
      </c>
      <c r="CN37">
        <v>0</v>
      </c>
      <c r="CO37">
        <v>0</v>
      </c>
      <c r="CP37">
        <v>782.6</v>
      </c>
      <c r="CQ37">
        <v>0</v>
      </c>
      <c r="CR37">
        <v>0</v>
      </c>
      <c r="CS37">
        <v>4233.8999999999996</v>
      </c>
      <c r="CT37">
        <v>0</v>
      </c>
      <c r="CU37">
        <v>135.4</v>
      </c>
      <c r="CV37">
        <v>36.4</v>
      </c>
      <c r="CW37">
        <v>99.9</v>
      </c>
      <c r="CX37">
        <v>89.1</v>
      </c>
      <c r="CY37">
        <v>1038.9000000000001</v>
      </c>
      <c r="CZ37">
        <v>0</v>
      </c>
      <c r="DA37">
        <v>0</v>
      </c>
      <c r="DB37">
        <v>0</v>
      </c>
      <c r="DC37">
        <v>496.599999999999</v>
      </c>
      <c r="DD37">
        <v>392.9</v>
      </c>
      <c r="DE37">
        <v>0</v>
      </c>
      <c r="DF37">
        <v>2145.1999999999998</v>
      </c>
      <c r="DG37">
        <v>96</v>
      </c>
      <c r="DH37">
        <v>1981.7</v>
      </c>
      <c r="DI37">
        <v>425.8</v>
      </c>
      <c r="DJ37">
        <v>313.60000000000002</v>
      </c>
      <c r="DK37">
        <v>0</v>
      </c>
      <c r="DL37">
        <v>1179.3</v>
      </c>
      <c r="DM37">
        <v>3007.2</v>
      </c>
      <c r="DN37">
        <v>0</v>
      </c>
      <c r="DO37">
        <v>0</v>
      </c>
      <c r="DP37">
        <v>568.29999999999995</v>
      </c>
      <c r="DQ37">
        <v>0</v>
      </c>
      <c r="DR37">
        <v>82.3</v>
      </c>
      <c r="DS37">
        <v>2359.3000000000002</v>
      </c>
      <c r="DT37">
        <v>0</v>
      </c>
      <c r="DU37">
        <v>57.6</v>
      </c>
      <c r="DV37">
        <v>0</v>
      </c>
      <c r="DW37">
        <v>146.4</v>
      </c>
      <c r="DX37">
        <v>269.10000000000002</v>
      </c>
      <c r="DY37">
        <v>172</v>
      </c>
      <c r="DZ37">
        <v>2771.3</v>
      </c>
      <c r="EA37">
        <v>0</v>
      </c>
      <c r="EB37">
        <v>149.4</v>
      </c>
      <c r="EC37">
        <v>97.5</v>
      </c>
      <c r="ED37">
        <v>868.9</v>
      </c>
      <c r="EE37">
        <v>111.6</v>
      </c>
      <c r="EF37">
        <v>0</v>
      </c>
      <c r="EG37">
        <v>0</v>
      </c>
      <c r="EH37">
        <v>0</v>
      </c>
      <c r="EI37">
        <v>0</v>
      </c>
      <c r="EJ37">
        <v>572.5</v>
      </c>
      <c r="EK37">
        <v>0</v>
      </c>
      <c r="EL37">
        <v>0</v>
      </c>
      <c r="EM37">
        <v>60</v>
      </c>
      <c r="EN37">
        <v>0</v>
      </c>
      <c r="EO37">
        <v>440.1</v>
      </c>
      <c r="EP37">
        <v>344.4</v>
      </c>
      <c r="EQ37">
        <v>217.1</v>
      </c>
      <c r="ER37">
        <v>325.60000000000002</v>
      </c>
      <c r="ES37">
        <v>714.4</v>
      </c>
      <c r="ET37">
        <v>974.2</v>
      </c>
      <c r="EU37">
        <v>0</v>
      </c>
      <c r="EV37">
        <v>0</v>
      </c>
      <c r="EW37">
        <v>153.69999999999999</v>
      </c>
      <c r="EX37">
        <v>1440.6</v>
      </c>
      <c r="EY37">
        <v>296.599999999999</v>
      </c>
      <c r="EZ37">
        <v>666.4</v>
      </c>
      <c r="FA37">
        <v>125.6</v>
      </c>
      <c r="FB37">
        <v>0</v>
      </c>
      <c r="FC37">
        <v>0</v>
      </c>
      <c r="FD37">
        <v>0</v>
      </c>
      <c r="FE37">
        <v>0</v>
      </c>
      <c r="FF37">
        <v>0</v>
      </c>
      <c r="FG37">
        <v>0</v>
      </c>
      <c r="FH37">
        <v>0</v>
      </c>
      <c r="FI37">
        <v>0</v>
      </c>
      <c r="FJ37">
        <v>268.8</v>
      </c>
      <c r="FK37">
        <v>0</v>
      </c>
      <c r="FL37">
        <v>0</v>
      </c>
      <c r="FM37">
        <v>0</v>
      </c>
      <c r="FN37">
        <v>0</v>
      </c>
      <c r="FO37">
        <v>127.2</v>
      </c>
      <c r="FP37">
        <v>806.5</v>
      </c>
      <c r="FQ37">
        <v>131.80000000000001</v>
      </c>
      <c r="FR37">
        <v>307.2</v>
      </c>
      <c r="FS37">
        <v>0</v>
      </c>
      <c r="FT37">
        <v>0</v>
      </c>
      <c r="FU37">
        <v>355.4</v>
      </c>
      <c r="FV37">
        <v>42.2</v>
      </c>
      <c r="FW37">
        <v>0</v>
      </c>
      <c r="FX37">
        <v>272.7</v>
      </c>
      <c r="FY37">
        <v>451.4</v>
      </c>
      <c r="FZ37">
        <v>0</v>
      </c>
      <c r="GA37">
        <v>76.7</v>
      </c>
      <c r="GB37">
        <v>0</v>
      </c>
      <c r="GC37">
        <v>51.1</v>
      </c>
      <c r="GD37">
        <v>150</v>
      </c>
      <c r="GE37">
        <v>475.2</v>
      </c>
      <c r="GF37">
        <v>342.6</v>
      </c>
      <c r="GG37">
        <v>279.60000000000002</v>
      </c>
      <c r="GH37">
        <v>98.5</v>
      </c>
      <c r="GI37">
        <v>0</v>
      </c>
      <c r="GJ37">
        <v>77.099999999999994</v>
      </c>
      <c r="GK37">
        <v>67.2</v>
      </c>
      <c r="GL37">
        <v>2180.3000000000002</v>
      </c>
      <c r="GM37">
        <v>120</v>
      </c>
      <c r="GN37">
        <v>0</v>
      </c>
      <c r="GO37">
        <v>0</v>
      </c>
      <c r="GP37">
        <v>80.400000000000006</v>
      </c>
      <c r="GQ37">
        <v>0</v>
      </c>
      <c r="GR37">
        <v>0</v>
      </c>
      <c r="GS37">
        <v>0</v>
      </c>
      <c r="GT37">
        <v>224.3</v>
      </c>
      <c r="GU37">
        <v>812.5</v>
      </c>
      <c r="GV37">
        <v>98.7</v>
      </c>
      <c r="GW37">
        <v>36</v>
      </c>
      <c r="GX37">
        <v>82.5</v>
      </c>
      <c r="GY37">
        <v>0</v>
      </c>
      <c r="GZ37">
        <v>85</v>
      </c>
      <c r="HA37">
        <v>1290.8</v>
      </c>
      <c r="HB37">
        <v>240</v>
      </c>
      <c r="HC37">
        <v>0</v>
      </c>
      <c r="HD37">
        <v>145.80000000000001</v>
      </c>
      <c r="HE37">
        <v>0</v>
      </c>
      <c r="HF37">
        <v>0</v>
      </c>
    </row>
    <row r="38" spans="1:214" x14ac:dyDescent="0.25">
      <c r="A38" t="s">
        <v>302</v>
      </c>
      <c r="B38">
        <v>6</v>
      </c>
      <c r="C38">
        <v>676.9</v>
      </c>
      <c r="D38">
        <v>0</v>
      </c>
      <c r="E38">
        <v>71.5</v>
      </c>
      <c r="F38">
        <v>161</v>
      </c>
      <c r="G38">
        <v>1093.7</v>
      </c>
      <c r="H38">
        <v>0</v>
      </c>
      <c r="I38">
        <v>54.5</v>
      </c>
      <c r="J38">
        <v>0</v>
      </c>
      <c r="K38">
        <v>142.69999999999999</v>
      </c>
      <c r="L38">
        <v>0</v>
      </c>
      <c r="M38">
        <v>250.2</v>
      </c>
      <c r="N38">
        <v>34.799999999999997</v>
      </c>
      <c r="O38">
        <v>491.5</v>
      </c>
      <c r="P38">
        <v>53.8</v>
      </c>
      <c r="Q38">
        <v>108.6</v>
      </c>
      <c r="R38">
        <v>0</v>
      </c>
      <c r="S38">
        <v>2021</v>
      </c>
      <c r="T38">
        <v>126.3</v>
      </c>
      <c r="U38">
        <v>241.39999999999901</v>
      </c>
      <c r="V38">
        <v>0</v>
      </c>
      <c r="W38">
        <v>13.5</v>
      </c>
      <c r="X38">
        <v>0</v>
      </c>
      <c r="Y38">
        <v>0</v>
      </c>
      <c r="Z38">
        <v>41.9</v>
      </c>
      <c r="AA38">
        <v>128.30000000000001</v>
      </c>
      <c r="AB38">
        <v>220.39999999999901</v>
      </c>
      <c r="AC38">
        <v>520.099999999999</v>
      </c>
      <c r="AD38">
        <v>0</v>
      </c>
      <c r="AE38">
        <v>0</v>
      </c>
      <c r="AF38">
        <v>0</v>
      </c>
      <c r="AG38">
        <v>285.10000000000002</v>
      </c>
      <c r="AH38">
        <v>13.3</v>
      </c>
      <c r="AI38">
        <v>114.7</v>
      </c>
      <c r="AJ38">
        <v>85</v>
      </c>
      <c r="AK38">
        <v>752.7</v>
      </c>
      <c r="AL38">
        <v>63.2</v>
      </c>
      <c r="AM38">
        <v>0</v>
      </c>
      <c r="AN38">
        <v>0</v>
      </c>
      <c r="AO38">
        <v>0</v>
      </c>
      <c r="AP38">
        <v>341.5</v>
      </c>
      <c r="AQ38">
        <v>0</v>
      </c>
      <c r="AR38">
        <v>498.6</v>
      </c>
      <c r="AS38">
        <v>0</v>
      </c>
      <c r="AT38">
        <v>0</v>
      </c>
      <c r="AU38">
        <v>0</v>
      </c>
      <c r="AV38">
        <v>242</v>
      </c>
      <c r="AW38">
        <v>319.89999999999998</v>
      </c>
      <c r="AX38">
        <v>457.49999999999898</v>
      </c>
      <c r="AY38">
        <v>0</v>
      </c>
      <c r="AZ38">
        <v>0</v>
      </c>
      <c r="BA38">
        <v>57.4</v>
      </c>
      <c r="BB38">
        <v>384</v>
      </c>
      <c r="BC38">
        <v>0</v>
      </c>
      <c r="BD38">
        <v>95.7</v>
      </c>
      <c r="BE38">
        <v>140.19999999999999</v>
      </c>
      <c r="BF38">
        <v>206.6</v>
      </c>
      <c r="BG38">
        <v>45.5</v>
      </c>
      <c r="BH38">
        <v>0</v>
      </c>
      <c r="BI38">
        <v>0</v>
      </c>
      <c r="BJ38">
        <v>0</v>
      </c>
      <c r="BK38">
        <v>264.3</v>
      </c>
      <c r="BL38">
        <v>110.1</v>
      </c>
      <c r="BM38">
        <v>129</v>
      </c>
      <c r="BN38">
        <v>294</v>
      </c>
      <c r="BO38">
        <v>0</v>
      </c>
      <c r="BP38">
        <v>75.400000000000006</v>
      </c>
      <c r="BQ38">
        <v>116.1</v>
      </c>
      <c r="BR38">
        <v>1182.5999999999999</v>
      </c>
      <c r="BS38">
        <v>3440.1999999999898</v>
      </c>
      <c r="BT38">
        <v>0</v>
      </c>
      <c r="BU38">
        <v>0</v>
      </c>
      <c r="BV38">
        <v>63.5</v>
      </c>
      <c r="BW38">
        <v>1265.99999999999</v>
      </c>
      <c r="BX38">
        <v>328.9</v>
      </c>
      <c r="BY38">
        <v>0</v>
      </c>
      <c r="BZ38">
        <v>523.70000000000005</v>
      </c>
      <c r="CA38">
        <v>99.7</v>
      </c>
      <c r="CB38">
        <v>0</v>
      </c>
      <c r="CC38">
        <v>164.5</v>
      </c>
      <c r="CD38">
        <v>1410.1</v>
      </c>
      <c r="CE38">
        <v>864.49999999999898</v>
      </c>
      <c r="CF38">
        <v>281.60000000000002</v>
      </c>
      <c r="CG38" s="92">
        <v>8545.2999999999993</v>
      </c>
      <c r="CH38">
        <v>0</v>
      </c>
      <c r="CI38">
        <v>404.69999999999902</v>
      </c>
      <c r="CJ38">
        <v>179.6</v>
      </c>
      <c r="CK38">
        <v>0</v>
      </c>
      <c r="CL38">
        <v>0</v>
      </c>
      <c r="CM38">
        <v>0</v>
      </c>
      <c r="CN38">
        <v>55</v>
      </c>
      <c r="CO38">
        <v>0</v>
      </c>
      <c r="CP38">
        <v>0</v>
      </c>
      <c r="CQ38">
        <v>239.7</v>
      </c>
      <c r="CR38">
        <v>0</v>
      </c>
      <c r="CS38">
        <v>4678.5999999999904</v>
      </c>
      <c r="CT38">
        <v>517.1</v>
      </c>
      <c r="CU38">
        <v>1924.3</v>
      </c>
      <c r="CV38">
        <v>0</v>
      </c>
      <c r="CW38">
        <v>835.5</v>
      </c>
      <c r="CX38">
        <v>142.9</v>
      </c>
      <c r="CY38">
        <v>284.2</v>
      </c>
      <c r="CZ38">
        <v>49.4</v>
      </c>
      <c r="DA38">
        <v>0</v>
      </c>
      <c r="DB38">
        <v>0</v>
      </c>
      <c r="DC38">
        <v>342.4</v>
      </c>
      <c r="DD38">
        <v>258.3</v>
      </c>
      <c r="DE38">
        <v>567.099999999999</v>
      </c>
      <c r="DF38">
        <v>143.6</v>
      </c>
      <c r="DG38">
        <v>12.1</v>
      </c>
      <c r="DH38">
        <v>1103.5</v>
      </c>
      <c r="DI38">
        <v>80.3</v>
      </c>
      <c r="DJ38">
        <v>1033</v>
      </c>
      <c r="DK38">
        <v>0</v>
      </c>
      <c r="DL38">
        <v>3226.8999999999901</v>
      </c>
      <c r="DM38">
        <v>3353.5</v>
      </c>
      <c r="DN38">
        <v>66.099999999999994</v>
      </c>
      <c r="DO38">
        <v>98.1</v>
      </c>
      <c r="DP38">
        <v>0</v>
      </c>
      <c r="DQ38">
        <v>0</v>
      </c>
      <c r="DR38">
        <v>548.20000000000005</v>
      </c>
      <c r="DS38">
        <v>236.9</v>
      </c>
      <c r="DT38">
        <v>0</v>
      </c>
      <c r="DU38">
        <v>465.19999999999902</v>
      </c>
      <c r="DV38">
        <v>0</v>
      </c>
      <c r="DW38">
        <v>0</v>
      </c>
      <c r="DX38">
        <v>89.5</v>
      </c>
      <c r="DY38">
        <v>251.5</v>
      </c>
      <c r="DZ38">
        <v>209</v>
      </c>
      <c r="EA38">
        <v>79.8</v>
      </c>
      <c r="EB38">
        <v>69.5</v>
      </c>
      <c r="EC38">
        <v>64.900000000000006</v>
      </c>
      <c r="ED38">
        <v>746.7</v>
      </c>
      <c r="EE38">
        <v>372.9</v>
      </c>
      <c r="EF38">
        <v>943</v>
      </c>
      <c r="EG38">
        <v>372.7</v>
      </c>
      <c r="EH38">
        <v>286.79999999999899</v>
      </c>
      <c r="EI38">
        <v>0</v>
      </c>
      <c r="EJ38">
        <v>1597.5</v>
      </c>
      <c r="EK38">
        <v>284</v>
      </c>
      <c r="EL38">
        <v>0</v>
      </c>
      <c r="EM38">
        <v>106.2</v>
      </c>
      <c r="EN38">
        <v>342.5</v>
      </c>
      <c r="EO38">
        <v>96.2</v>
      </c>
      <c r="EP38">
        <v>166.1</v>
      </c>
      <c r="EQ38">
        <v>887.099999999999</v>
      </c>
      <c r="ER38">
        <v>110.9</v>
      </c>
      <c r="ES38">
        <v>0</v>
      </c>
      <c r="ET38">
        <v>0</v>
      </c>
      <c r="EU38">
        <v>109.4</v>
      </c>
      <c r="EV38">
        <v>137.69999999999999</v>
      </c>
      <c r="EW38">
        <v>1303.5999999999999</v>
      </c>
      <c r="EX38">
        <v>99.5</v>
      </c>
      <c r="EY38">
        <v>392.1</v>
      </c>
      <c r="EZ38">
        <v>637.9</v>
      </c>
      <c r="FA38">
        <v>370.8</v>
      </c>
      <c r="FB38">
        <v>0</v>
      </c>
      <c r="FC38">
        <v>148</v>
      </c>
      <c r="FD38">
        <v>0</v>
      </c>
      <c r="FE38">
        <v>0</v>
      </c>
      <c r="FF38">
        <v>45.3</v>
      </c>
      <c r="FG38">
        <v>193.1</v>
      </c>
      <c r="FH38">
        <v>0</v>
      </c>
      <c r="FI38">
        <v>0</v>
      </c>
      <c r="FJ38">
        <v>460.5</v>
      </c>
      <c r="FK38">
        <v>120</v>
      </c>
      <c r="FL38">
        <v>0</v>
      </c>
      <c r="FM38">
        <v>0</v>
      </c>
      <c r="FN38">
        <v>974</v>
      </c>
      <c r="FO38">
        <v>956.3</v>
      </c>
      <c r="FP38">
        <v>351.4</v>
      </c>
      <c r="FQ38">
        <v>353.29999999999899</v>
      </c>
      <c r="FR38">
        <v>888.3</v>
      </c>
      <c r="FS38">
        <v>0</v>
      </c>
      <c r="FT38">
        <v>0</v>
      </c>
      <c r="FU38">
        <v>716.099999999999</v>
      </c>
      <c r="FV38">
        <v>300.5</v>
      </c>
      <c r="FW38">
        <v>104.3</v>
      </c>
      <c r="FX38">
        <v>0</v>
      </c>
      <c r="FY38">
        <v>0</v>
      </c>
      <c r="FZ38">
        <v>0</v>
      </c>
      <c r="GA38">
        <v>577</v>
      </c>
      <c r="GB38">
        <v>106</v>
      </c>
      <c r="GC38">
        <v>784.7</v>
      </c>
      <c r="GD38">
        <v>0</v>
      </c>
      <c r="GE38">
        <v>175.8</v>
      </c>
      <c r="GF38">
        <v>356.2</v>
      </c>
      <c r="GG38">
        <v>284.7</v>
      </c>
      <c r="GH38">
        <v>0</v>
      </c>
      <c r="GI38">
        <v>0</v>
      </c>
      <c r="GJ38">
        <v>40.4</v>
      </c>
      <c r="GK38">
        <v>121.5</v>
      </c>
      <c r="GL38">
        <v>318.60000000000002</v>
      </c>
      <c r="GM38">
        <v>0</v>
      </c>
      <c r="GN38">
        <v>0</v>
      </c>
      <c r="GO38">
        <v>65.099999999999994</v>
      </c>
      <c r="GP38">
        <v>0</v>
      </c>
      <c r="GQ38">
        <v>111.7</v>
      </c>
      <c r="GR38">
        <v>0</v>
      </c>
      <c r="GS38">
        <v>125.8</v>
      </c>
      <c r="GT38">
        <v>0</v>
      </c>
      <c r="GU38">
        <v>0</v>
      </c>
      <c r="GV38">
        <v>35.799999999999997</v>
      </c>
      <c r="GW38">
        <v>43.6</v>
      </c>
      <c r="GX38">
        <v>0</v>
      </c>
      <c r="GY38">
        <v>89.7</v>
      </c>
      <c r="GZ38">
        <v>20</v>
      </c>
      <c r="HA38">
        <v>633.20000000000005</v>
      </c>
      <c r="HB38">
        <v>0</v>
      </c>
      <c r="HC38">
        <v>0</v>
      </c>
      <c r="HD38">
        <v>0</v>
      </c>
      <c r="HE38">
        <v>51.7</v>
      </c>
      <c r="HF38">
        <v>0</v>
      </c>
    </row>
    <row r="39" spans="1:214" x14ac:dyDescent="0.25">
      <c r="A39" t="s">
        <v>303</v>
      </c>
      <c r="B39">
        <v>1</v>
      </c>
      <c r="C39">
        <v>2006.2</v>
      </c>
      <c r="D39">
        <v>1926.3</v>
      </c>
      <c r="E39">
        <v>0</v>
      </c>
      <c r="F39">
        <v>127.5</v>
      </c>
      <c r="G39">
        <v>320</v>
      </c>
      <c r="H39">
        <v>41.9</v>
      </c>
      <c r="I39">
        <v>12819.799999999899</v>
      </c>
      <c r="J39">
        <v>275.3</v>
      </c>
      <c r="K39">
        <v>3590.2</v>
      </c>
      <c r="L39">
        <v>0</v>
      </c>
      <c r="M39">
        <v>1490.1</v>
      </c>
      <c r="N39">
        <v>102.6</v>
      </c>
      <c r="O39">
        <v>1760.6</v>
      </c>
      <c r="P39">
        <v>146.69999999999999</v>
      </c>
      <c r="Q39">
        <v>4653</v>
      </c>
      <c r="R39">
        <v>0</v>
      </c>
      <c r="S39">
        <v>1567.5</v>
      </c>
      <c r="T39">
        <v>581</v>
      </c>
      <c r="U39">
        <v>473.2</v>
      </c>
      <c r="V39">
        <v>793.7</v>
      </c>
      <c r="W39">
        <v>590</v>
      </c>
      <c r="X39">
        <v>0</v>
      </c>
      <c r="Y39">
        <v>0</v>
      </c>
      <c r="Z39">
        <v>415.3</v>
      </c>
      <c r="AA39">
        <v>1300.0999999999999</v>
      </c>
      <c r="AB39">
        <v>0</v>
      </c>
      <c r="AC39">
        <v>2760.7</v>
      </c>
      <c r="AD39">
        <v>188.1</v>
      </c>
      <c r="AE39">
        <v>0</v>
      </c>
      <c r="AF39">
        <v>4009.3999999999901</v>
      </c>
      <c r="AG39">
        <v>0</v>
      </c>
      <c r="AH39">
        <v>0</v>
      </c>
      <c r="AI39">
        <v>469.8</v>
      </c>
      <c r="AJ39">
        <v>809.5</v>
      </c>
      <c r="AK39">
        <v>1906.2</v>
      </c>
      <c r="AL39">
        <v>0</v>
      </c>
      <c r="AM39">
        <v>75.599999999999994</v>
      </c>
      <c r="AN39">
        <v>0</v>
      </c>
      <c r="AO39">
        <v>825.3</v>
      </c>
      <c r="AP39">
        <v>0</v>
      </c>
      <c r="AQ39">
        <v>1132.2</v>
      </c>
      <c r="AR39">
        <v>182.8</v>
      </c>
      <c r="AS39">
        <v>285.2</v>
      </c>
      <c r="AT39">
        <v>0</v>
      </c>
      <c r="AU39">
        <v>250</v>
      </c>
      <c r="AV39">
        <v>0</v>
      </c>
      <c r="AW39">
        <v>350</v>
      </c>
      <c r="AX39">
        <v>1070.5999999999999</v>
      </c>
      <c r="AY39">
        <v>0</v>
      </c>
      <c r="AZ39">
        <v>0</v>
      </c>
      <c r="BA39">
        <v>121</v>
      </c>
      <c r="BB39">
        <v>256.60000000000002</v>
      </c>
      <c r="BC39">
        <v>866</v>
      </c>
      <c r="BD39">
        <v>0</v>
      </c>
      <c r="BE39">
        <v>1316.9</v>
      </c>
      <c r="BF39">
        <v>568.5</v>
      </c>
      <c r="BG39">
        <v>3869.1</v>
      </c>
      <c r="BH39">
        <v>2202.1999999999998</v>
      </c>
      <c r="BI39">
        <v>665.1</v>
      </c>
      <c r="BJ39">
        <v>0</v>
      </c>
      <c r="BK39">
        <v>2351.8000000000002</v>
      </c>
      <c r="BL39">
        <v>549</v>
      </c>
      <c r="BM39">
        <v>0</v>
      </c>
      <c r="BN39">
        <v>1375.5</v>
      </c>
      <c r="BO39">
        <v>0</v>
      </c>
      <c r="BP39">
        <v>1394</v>
      </c>
      <c r="BQ39">
        <v>1063.19999999999</v>
      </c>
      <c r="BR39">
        <v>164</v>
      </c>
      <c r="BS39">
        <v>1245.3</v>
      </c>
      <c r="BT39">
        <v>161.1</v>
      </c>
      <c r="BU39">
        <v>0</v>
      </c>
      <c r="BV39">
        <v>68.3</v>
      </c>
      <c r="BW39">
        <v>652.9</v>
      </c>
      <c r="BX39">
        <v>6025.3</v>
      </c>
      <c r="BY39">
        <v>170</v>
      </c>
      <c r="BZ39">
        <v>634.70000000000005</v>
      </c>
      <c r="CA39">
        <v>0</v>
      </c>
      <c r="CB39">
        <v>0</v>
      </c>
      <c r="CC39">
        <v>808.4</v>
      </c>
      <c r="CD39">
        <v>0</v>
      </c>
      <c r="CE39">
        <v>0</v>
      </c>
      <c r="CF39">
        <v>0</v>
      </c>
      <c r="CG39" s="92">
        <v>16529.900000000001</v>
      </c>
      <c r="CH39">
        <v>255.5</v>
      </c>
      <c r="CI39">
        <v>1768.1</v>
      </c>
      <c r="CJ39">
        <v>0</v>
      </c>
      <c r="CK39">
        <v>365.1</v>
      </c>
      <c r="CL39">
        <v>822.5</v>
      </c>
      <c r="CM39">
        <v>22.5</v>
      </c>
      <c r="CN39">
        <v>102</v>
      </c>
      <c r="CO39">
        <v>484.7</v>
      </c>
      <c r="CP39">
        <v>0</v>
      </c>
      <c r="CQ39">
        <v>0</v>
      </c>
      <c r="CR39">
        <v>0</v>
      </c>
      <c r="CS39">
        <v>3743.5999999999899</v>
      </c>
      <c r="CT39">
        <v>0</v>
      </c>
      <c r="CU39">
        <v>775</v>
      </c>
      <c r="CV39">
        <v>0</v>
      </c>
      <c r="CW39">
        <v>817.099999999999</v>
      </c>
      <c r="CX39">
        <v>0</v>
      </c>
      <c r="CY39">
        <v>0</v>
      </c>
      <c r="CZ39">
        <v>183.3</v>
      </c>
      <c r="DA39">
        <v>636.9</v>
      </c>
      <c r="DB39">
        <v>102.9</v>
      </c>
      <c r="DC39">
        <v>0</v>
      </c>
      <c r="DD39">
        <v>359.7</v>
      </c>
      <c r="DE39">
        <v>0</v>
      </c>
      <c r="DF39">
        <v>211.4</v>
      </c>
      <c r="DG39">
        <v>110.9</v>
      </c>
      <c r="DH39">
        <v>858.5</v>
      </c>
      <c r="DI39">
        <v>0</v>
      </c>
      <c r="DJ39">
        <v>258.39999999999998</v>
      </c>
      <c r="DK39">
        <v>0</v>
      </c>
      <c r="DL39">
        <v>2177.6</v>
      </c>
      <c r="DM39">
        <v>1943.7</v>
      </c>
      <c r="DN39">
        <v>0</v>
      </c>
      <c r="DO39">
        <v>0</v>
      </c>
      <c r="DP39">
        <v>629.29999999999995</v>
      </c>
      <c r="DQ39">
        <v>0</v>
      </c>
      <c r="DR39">
        <v>0</v>
      </c>
      <c r="DS39">
        <v>5665.5</v>
      </c>
      <c r="DT39">
        <v>1897.7</v>
      </c>
      <c r="DU39">
        <v>100.9</v>
      </c>
      <c r="DV39">
        <v>513.6</v>
      </c>
      <c r="DW39">
        <v>145.19999999999999</v>
      </c>
      <c r="DX39">
        <v>525.20000000000005</v>
      </c>
      <c r="DY39">
        <v>616.9</v>
      </c>
      <c r="DZ39">
        <v>2245.5</v>
      </c>
      <c r="EA39">
        <v>47.4</v>
      </c>
      <c r="EB39">
        <v>1234.3</v>
      </c>
      <c r="EC39">
        <v>1481.9</v>
      </c>
      <c r="ED39">
        <v>2622.6</v>
      </c>
      <c r="EE39">
        <v>471</v>
      </c>
      <c r="EF39">
        <v>0</v>
      </c>
      <c r="EG39">
        <v>218</v>
      </c>
      <c r="EH39">
        <v>152.4</v>
      </c>
      <c r="EI39">
        <v>1003</v>
      </c>
      <c r="EJ39">
        <v>3457.49999999999</v>
      </c>
      <c r="EK39">
        <v>1197.5</v>
      </c>
      <c r="EL39">
        <v>0</v>
      </c>
      <c r="EM39">
        <v>0</v>
      </c>
      <c r="EN39">
        <v>0</v>
      </c>
      <c r="EO39">
        <v>5</v>
      </c>
      <c r="EP39">
        <v>106.7</v>
      </c>
      <c r="EQ39">
        <v>20963.099999999999</v>
      </c>
      <c r="ER39">
        <v>0</v>
      </c>
      <c r="ES39">
        <v>64</v>
      </c>
      <c r="ET39">
        <v>566.79999999999995</v>
      </c>
      <c r="EU39">
        <v>55</v>
      </c>
      <c r="EV39">
        <v>378</v>
      </c>
      <c r="EW39">
        <v>355.2</v>
      </c>
      <c r="EX39">
        <v>1672</v>
      </c>
      <c r="EY39">
        <v>952.4</v>
      </c>
      <c r="EZ39">
        <v>1456.3</v>
      </c>
      <c r="FA39">
        <v>1112.9000000000001</v>
      </c>
      <c r="FB39">
        <v>0</v>
      </c>
      <c r="FC39">
        <v>1271</v>
      </c>
      <c r="FD39">
        <v>0</v>
      </c>
      <c r="FE39">
        <v>0</v>
      </c>
      <c r="FF39">
        <v>0</v>
      </c>
      <c r="FG39">
        <v>0</v>
      </c>
      <c r="FH39">
        <v>369.9</v>
      </c>
      <c r="FI39">
        <v>407</v>
      </c>
      <c r="FJ39">
        <v>140.4</v>
      </c>
      <c r="FK39">
        <v>0</v>
      </c>
      <c r="FL39">
        <v>0</v>
      </c>
      <c r="FM39">
        <v>0</v>
      </c>
      <c r="FN39">
        <v>711.5</v>
      </c>
      <c r="FO39">
        <v>675.6</v>
      </c>
      <c r="FP39">
        <v>150.19999999999999</v>
      </c>
      <c r="FQ39">
        <v>244.8</v>
      </c>
      <c r="FR39">
        <v>588</v>
      </c>
      <c r="FS39">
        <v>39.6</v>
      </c>
      <c r="FT39">
        <v>0</v>
      </c>
      <c r="FU39">
        <v>754.5</v>
      </c>
      <c r="FV39">
        <v>135.19999999999999</v>
      </c>
      <c r="FW39">
        <v>97.7</v>
      </c>
      <c r="FX39">
        <v>74.599999999999994</v>
      </c>
      <c r="FY39">
        <v>431.2</v>
      </c>
      <c r="FZ39">
        <v>0</v>
      </c>
      <c r="GA39">
        <v>728</v>
      </c>
      <c r="GB39">
        <v>0</v>
      </c>
      <c r="GC39">
        <v>58.2</v>
      </c>
      <c r="GD39">
        <v>0</v>
      </c>
      <c r="GE39">
        <v>355.7</v>
      </c>
      <c r="GF39">
        <v>175.7</v>
      </c>
      <c r="GG39">
        <v>687.8</v>
      </c>
      <c r="GH39">
        <v>0</v>
      </c>
      <c r="GI39">
        <v>246.2</v>
      </c>
      <c r="GJ39">
        <v>1181.8999999999901</v>
      </c>
      <c r="GK39">
        <v>0</v>
      </c>
      <c r="GL39">
        <v>525.1</v>
      </c>
      <c r="GM39">
        <v>0</v>
      </c>
      <c r="GN39">
        <v>81</v>
      </c>
      <c r="GO39">
        <v>715.1</v>
      </c>
      <c r="GP39">
        <v>0</v>
      </c>
      <c r="GQ39">
        <v>588.29999999999995</v>
      </c>
      <c r="GR39">
        <v>447.7</v>
      </c>
      <c r="GS39">
        <v>152.19999999999999</v>
      </c>
      <c r="GT39">
        <v>648</v>
      </c>
      <c r="GU39">
        <v>468.5</v>
      </c>
      <c r="GV39">
        <v>1177.2</v>
      </c>
      <c r="GW39">
        <v>0</v>
      </c>
      <c r="GX39">
        <v>650.9</v>
      </c>
      <c r="GY39">
        <v>290</v>
      </c>
      <c r="GZ39">
        <v>634.20000000000005</v>
      </c>
      <c r="HA39">
        <v>459.7</v>
      </c>
      <c r="HB39">
        <v>622.70000000000005</v>
      </c>
      <c r="HC39">
        <v>92.2</v>
      </c>
      <c r="HD39">
        <v>0</v>
      </c>
      <c r="HE39">
        <v>1009</v>
      </c>
      <c r="HF39">
        <v>600</v>
      </c>
    </row>
    <row r="40" spans="1:214" x14ac:dyDescent="0.25">
      <c r="A40" t="s">
        <v>304</v>
      </c>
      <c r="B40">
        <v>2</v>
      </c>
      <c r="C40">
        <v>489.099999999999</v>
      </c>
      <c r="D40">
        <v>9762.2999999999993</v>
      </c>
      <c r="E40">
        <v>0</v>
      </c>
      <c r="F40">
        <v>0</v>
      </c>
      <c r="G40">
        <v>0</v>
      </c>
      <c r="H40">
        <v>0</v>
      </c>
      <c r="I40">
        <v>29240.3999999999</v>
      </c>
      <c r="J40">
        <v>23.1</v>
      </c>
      <c r="K40">
        <v>8537.7999999999993</v>
      </c>
      <c r="L40">
        <v>0</v>
      </c>
      <c r="M40">
        <v>2470.7999999999902</v>
      </c>
      <c r="N40">
        <v>468.1</v>
      </c>
      <c r="O40">
        <v>149.19999999999999</v>
      </c>
      <c r="P40">
        <v>7.4</v>
      </c>
      <c r="Q40">
        <v>658.9</v>
      </c>
      <c r="R40">
        <v>0</v>
      </c>
      <c r="S40">
        <v>5255.0999999999904</v>
      </c>
      <c r="T40">
        <v>1505.7</v>
      </c>
      <c r="U40">
        <v>954.7</v>
      </c>
      <c r="V40">
        <v>39.6</v>
      </c>
      <c r="W40">
        <v>0</v>
      </c>
      <c r="X40">
        <v>0</v>
      </c>
      <c r="Y40">
        <v>0</v>
      </c>
      <c r="Z40">
        <v>3389.49999999999</v>
      </c>
      <c r="AA40">
        <v>1379.19999999999</v>
      </c>
      <c r="AB40">
        <v>80.7</v>
      </c>
      <c r="AC40">
        <v>20</v>
      </c>
      <c r="AD40">
        <v>0</v>
      </c>
      <c r="AE40">
        <v>72</v>
      </c>
      <c r="AF40">
        <v>209.39999999999901</v>
      </c>
      <c r="AG40">
        <v>23.5</v>
      </c>
      <c r="AH40">
        <v>210</v>
      </c>
      <c r="AI40">
        <v>0</v>
      </c>
      <c r="AJ40">
        <v>2057</v>
      </c>
      <c r="AK40">
        <v>3250.8</v>
      </c>
      <c r="AL40">
        <v>0</v>
      </c>
      <c r="AM40">
        <v>334</v>
      </c>
      <c r="AN40">
        <v>0</v>
      </c>
      <c r="AO40">
        <v>1467.5</v>
      </c>
      <c r="AP40">
        <v>0</v>
      </c>
      <c r="AQ40">
        <v>693.1</v>
      </c>
      <c r="AR40">
        <v>132</v>
      </c>
      <c r="AS40">
        <v>337</v>
      </c>
      <c r="AT40">
        <v>333.7</v>
      </c>
      <c r="AU40">
        <v>0</v>
      </c>
      <c r="AV40">
        <v>1130.7</v>
      </c>
      <c r="AW40">
        <v>0</v>
      </c>
      <c r="AX40">
        <v>3125.8</v>
      </c>
      <c r="AY40">
        <v>243.9</v>
      </c>
      <c r="AZ40">
        <v>0</v>
      </c>
      <c r="BA40">
        <v>631.4</v>
      </c>
      <c r="BB40">
        <v>1529.1</v>
      </c>
      <c r="BC40">
        <v>840.6</v>
      </c>
      <c r="BD40">
        <v>26.5</v>
      </c>
      <c r="BE40">
        <v>1990.7</v>
      </c>
      <c r="BF40">
        <v>1604.5</v>
      </c>
      <c r="BG40">
        <v>7582.6</v>
      </c>
      <c r="BH40">
        <v>43.1</v>
      </c>
      <c r="BI40">
        <v>46.4</v>
      </c>
      <c r="BJ40">
        <v>401</v>
      </c>
      <c r="BK40">
        <v>2479.8000000000002</v>
      </c>
      <c r="BL40">
        <v>915.8</v>
      </c>
      <c r="BM40">
        <v>0</v>
      </c>
      <c r="BN40">
        <v>1006.3</v>
      </c>
      <c r="BO40">
        <v>97.4</v>
      </c>
      <c r="BP40">
        <v>2142.2999999999902</v>
      </c>
      <c r="BQ40">
        <v>295.3</v>
      </c>
      <c r="BR40">
        <v>0</v>
      </c>
      <c r="BS40">
        <v>6028.9</v>
      </c>
      <c r="BT40">
        <v>503</v>
      </c>
      <c r="BU40">
        <v>287.2</v>
      </c>
      <c r="BV40">
        <v>0</v>
      </c>
      <c r="BW40">
        <v>2703.3</v>
      </c>
      <c r="BX40">
        <v>6370.0999999999904</v>
      </c>
      <c r="BY40">
        <v>0</v>
      </c>
      <c r="BZ40">
        <v>445</v>
      </c>
      <c r="CA40">
        <v>0</v>
      </c>
      <c r="CB40">
        <v>0</v>
      </c>
      <c r="CC40">
        <v>410.099999999999</v>
      </c>
      <c r="CD40">
        <v>328.1</v>
      </c>
      <c r="CE40">
        <v>74.3</v>
      </c>
      <c r="CF40">
        <v>417.6</v>
      </c>
      <c r="CG40" s="92">
        <v>17488.5</v>
      </c>
      <c r="CH40">
        <v>357.7</v>
      </c>
      <c r="CI40">
        <v>395.6</v>
      </c>
      <c r="CJ40">
        <v>0</v>
      </c>
      <c r="CK40">
        <v>76</v>
      </c>
      <c r="CL40">
        <v>778.7</v>
      </c>
      <c r="CM40">
        <v>1524.1</v>
      </c>
      <c r="CN40">
        <v>86</v>
      </c>
      <c r="CO40">
        <v>180</v>
      </c>
      <c r="CP40">
        <v>1292.9000000000001</v>
      </c>
      <c r="CQ40">
        <v>0</v>
      </c>
      <c r="CR40">
        <v>0</v>
      </c>
      <c r="CS40">
        <v>31848.9</v>
      </c>
      <c r="CT40">
        <v>0</v>
      </c>
      <c r="CU40">
        <v>1642.3999999999901</v>
      </c>
      <c r="CV40">
        <v>342.8</v>
      </c>
      <c r="CW40">
        <v>1291.9000000000001</v>
      </c>
      <c r="CX40">
        <v>412.5</v>
      </c>
      <c r="CY40">
        <v>221.1</v>
      </c>
      <c r="CZ40">
        <v>255.6</v>
      </c>
      <c r="DA40">
        <v>0</v>
      </c>
      <c r="DB40">
        <v>221.4</v>
      </c>
      <c r="DC40">
        <v>1112.69999999999</v>
      </c>
      <c r="DD40">
        <v>0</v>
      </c>
      <c r="DE40">
        <v>0</v>
      </c>
      <c r="DF40">
        <v>1118.3</v>
      </c>
      <c r="DG40">
        <v>86.699999999999903</v>
      </c>
      <c r="DH40">
        <v>5645</v>
      </c>
      <c r="DI40">
        <v>64</v>
      </c>
      <c r="DJ40">
        <v>0</v>
      </c>
      <c r="DK40">
        <v>163.4</v>
      </c>
      <c r="DL40">
        <v>9568.7000000000007</v>
      </c>
      <c r="DM40">
        <v>2629.8999999999901</v>
      </c>
      <c r="DN40">
        <v>0</v>
      </c>
      <c r="DO40">
        <v>75</v>
      </c>
      <c r="DP40">
        <v>1428.3</v>
      </c>
      <c r="DQ40">
        <v>256.10000000000002</v>
      </c>
      <c r="DR40">
        <v>1974.4</v>
      </c>
      <c r="DS40">
        <v>25342.5</v>
      </c>
      <c r="DT40">
        <v>166.4</v>
      </c>
      <c r="DU40">
        <v>0</v>
      </c>
      <c r="DV40">
        <v>0</v>
      </c>
      <c r="DW40">
        <v>150.5</v>
      </c>
      <c r="DX40">
        <v>119.9</v>
      </c>
      <c r="DY40">
        <v>432.6</v>
      </c>
      <c r="DZ40">
        <v>1233.5</v>
      </c>
      <c r="EA40">
        <v>504.29999999999899</v>
      </c>
      <c r="EB40">
        <v>572.4</v>
      </c>
      <c r="EC40">
        <v>0</v>
      </c>
      <c r="ED40">
        <v>1375.3</v>
      </c>
      <c r="EE40">
        <v>0</v>
      </c>
      <c r="EF40">
        <v>0</v>
      </c>
      <c r="EG40">
        <v>328.1</v>
      </c>
      <c r="EH40">
        <v>212</v>
      </c>
      <c r="EI40">
        <v>273.3</v>
      </c>
      <c r="EJ40">
        <v>1715.2</v>
      </c>
      <c r="EK40">
        <v>674.4</v>
      </c>
      <c r="EL40">
        <v>0</v>
      </c>
      <c r="EM40">
        <v>345.7</v>
      </c>
      <c r="EN40">
        <v>882</v>
      </c>
      <c r="EO40">
        <v>231.8</v>
      </c>
      <c r="EP40">
        <v>763.8</v>
      </c>
      <c r="EQ40">
        <v>2609.6999999999998</v>
      </c>
      <c r="ER40">
        <v>999.1</v>
      </c>
      <c r="ES40">
        <v>166.4</v>
      </c>
      <c r="ET40">
        <v>1780.6</v>
      </c>
      <c r="EU40">
        <v>0</v>
      </c>
      <c r="EV40">
        <v>938.19999999999902</v>
      </c>
      <c r="EW40">
        <v>608.5</v>
      </c>
      <c r="EX40">
        <v>2810.1</v>
      </c>
      <c r="EY40">
        <v>1120.3</v>
      </c>
      <c r="EZ40">
        <v>4004.3</v>
      </c>
      <c r="FA40">
        <v>47.1</v>
      </c>
      <c r="FB40">
        <v>462</v>
      </c>
      <c r="FC40">
        <v>94.1</v>
      </c>
      <c r="FD40">
        <v>93.4</v>
      </c>
      <c r="FE40">
        <v>195</v>
      </c>
      <c r="FF40">
        <v>219.9</v>
      </c>
      <c r="FG40">
        <v>0</v>
      </c>
      <c r="FH40">
        <v>0</v>
      </c>
      <c r="FI40">
        <v>99</v>
      </c>
      <c r="FJ40">
        <v>0</v>
      </c>
      <c r="FK40">
        <v>0</v>
      </c>
      <c r="FL40">
        <v>0</v>
      </c>
      <c r="FM40">
        <v>0</v>
      </c>
      <c r="FN40">
        <v>0</v>
      </c>
      <c r="FO40">
        <v>124.9</v>
      </c>
      <c r="FP40">
        <v>761.19999999999902</v>
      </c>
      <c r="FQ40">
        <v>241.7</v>
      </c>
      <c r="FR40">
        <v>100</v>
      </c>
      <c r="FS40">
        <v>103.4</v>
      </c>
      <c r="FT40">
        <v>0</v>
      </c>
      <c r="FU40">
        <v>620.19999999999902</v>
      </c>
      <c r="FV40">
        <v>599.9</v>
      </c>
      <c r="FW40">
        <v>10</v>
      </c>
      <c r="FX40">
        <v>0</v>
      </c>
      <c r="FY40">
        <v>0</v>
      </c>
      <c r="FZ40">
        <v>98.7</v>
      </c>
      <c r="GA40">
        <v>400</v>
      </c>
      <c r="GB40">
        <v>0</v>
      </c>
      <c r="GC40">
        <v>0</v>
      </c>
      <c r="GD40">
        <v>0</v>
      </c>
      <c r="GE40">
        <v>6020.6</v>
      </c>
      <c r="GF40">
        <v>1817.2</v>
      </c>
      <c r="GG40">
        <v>275.10000000000002</v>
      </c>
      <c r="GH40">
        <v>0</v>
      </c>
      <c r="GI40">
        <v>0</v>
      </c>
      <c r="GJ40">
        <v>2667.5</v>
      </c>
      <c r="GK40">
        <v>0</v>
      </c>
      <c r="GL40">
        <v>3890.6</v>
      </c>
      <c r="GM40">
        <v>0</v>
      </c>
      <c r="GN40">
        <v>0</v>
      </c>
      <c r="GO40">
        <v>0</v>
      </c>
      <c r="GP40">
        <v>325.8</v>
      </c>
      <c r="GQ40">
        <v>257.5</v>
      </c>
      <c r="GR40">
        <v>63.6</v>
      </c>
      <c r="GS40">
        <v>37.5</v>
      </c>
      <c r="GT40">
        <v>0</v>
      </c>
      <c r="GU40">
        <v>96</v>
      </c>
      <c r="GV40">
        <v>693.7</v>
      </c>
      <c r="GW40">
        <v>39.700000000000003</v>
      </c>
      <c r="GX40">
        <v>27.4</v>
      </c>
      <c r="GY40">
        <v>0</v>
      </c>
      <c r="GZ40">
        <v>216.3</v>
      </c>
      <c r="HA40">
        <v>299.10000000000002</v>
      </c>
      <c r="HB40">
        <v>1309.2</v>
      </c>
      <c r="HC40">
        <v>0</v>
      </c>
      <c r="HD40">
        <v>100</v>
      </c>
      <c r="HE40">
        <v>674.3</v>
      </c>
      <c r="HF40">
        <v>138</v>
      </c>
    </row>
    <row r="41" spans="1:214" x14ac:dyDescent="0.25">
      <c r="A41" t="s">
        <v>305</v>
      </c>
      <c r="B41">
        <v>3</v>
      </c>
      <c r="C41">
        <v>64</v>
      </c>
      <c r="D41">
        <v>1180.3999999999901</v>
      </c>
      <c r="E41">
        <v>184</v>
      </c>
      <c r="F41">
        <v>400</v>
      </c>
      <c r="G41">
        <v>311.2</v>
      </c>
      <c r="H41">
        <v>0</v>
      </c>
      <c r="I41">
        <v>10197.200000000001</v>
      </c>
      <c r="J41">
        <v>0</v>
      </c>
      <c r="K41">
        <v>871.49999999999898</v>
      </c>
      <c r="L41">
        <v>0</v>
      </c>
      <c r="M41">
        <v>1167.0999999999999</v>
      </c>
      <c r="N41">
        <v>0</v>
      </c>
      <c r="O41">
        <v>384.7</v>
      </c>
      <c r="P41">
        <v>120</v>
      </c>
      <c r="Q41">
        <v>12759.2</v>
      </c>
      <c r="R41">
        <v>0</v>
      </c>
      <c r="S41">
        <v>2854.7</v>
      </c>
      <c r="T41">
        <v>470.8</v>
      </c>
      <c r="U41">
        <v>1023.5</v>
      </c>
      <c r="V41">
        <v>3102</v>
      </c>
      <c r="W41">
        <v>0</v>
      </c>
      <c r="X41">
        <v>0</v>
      </c>
      <c r="Y41">
        <v>186.2</v>
      </c>
      <c r="Z41">
        <v>0</v>
      </c>
      <c r="AA41">
        <v>747.599999999999</v>
      </c>
      <c r="AB41">
        <v>0</v>
      </c>
      <c r="AC41">
        <v>0</v>
      </c>
      <c r="AD41">
        <v>130.69999999999999</v>
      </c>
      <c r="AE41">
        <v>871.1</v>
      </c>
      <c r="AF41">
        <v>6929.9</v>
      </c>
      <c r="AG41">
        <v>0</v>
      </c>
      <c r="AH41">
        <v>71.5</v>
      </c>
      <c r="AI41">
        <v>0</v>
      </c>
      <c r="AJ41">
        <v>409.2</v>
      </c>
      <c r="AK41">
        <v>0</v>
      </c>
      <c r="AL41">
        <v>0</v>
      </c>
      <c r="AM41">
        <v>323.3</v>
      </c>
      <c r="AN41">
        <v>0</v>
      </c>
      <c r="AO41">
        <v>499.7</v>
      </c>
      <c r="AP41">
        <v>0</v>
      </c>
      <c r="AQ41">
        <v>22.5</v>
      </c>
      <c r="AR41">
        <v>0</v>
      </c>
      <c r="AS41">
        <v>40</v>
      </c>
      <c r="AT41">
        <v>303.89999999999998</v>
      </c>
      <c r="AU41">
        <v>0</v>
      </c>
      <c r="AV41">
        <v>355.6</v>
      </c>
      <c r="AW41">
        <v>2332.5</v>
      </c>
      <c r="AX41">
        <v>968.19999999999902</v>
      </c>
      <c r="AY41">
        <v>0</v>
      </c>
      <c r="AZ41">
        <v>36.9</v>
      </c>
      <c r="BA41">
        <v>0</v>
      </c>
      <c r="BB41">
        <v>143</v>
      </c>
      <c r="BC41">
        <v>0</v>
      </c>
      <c r="BD41">
        <v>0</v>
      </c>
      <c r="BE41">
        <v>1696.69999999999</v>
      </c>
      <c r="BF41">
        <v>90</v>
      </c>
      <c r="BG41">
        <v>1820.4</v>
      </c>
      <c r="BH41">
        <v>455.8</v>
      </c>
      <c r="BI41">
        <v>1118.8</v>
      </c>
      <c r="BJ41">
        <v>150</v>
      </c>
      <c r="BK41">
        <v>586.4</v>
      </c>
      <c r="BL41">
        <v>23.8</v>
      </c>
      <c r="BM41">
        <v>0</v>
      </c>
      <c r="BN41">
        <v>1491.2</v>
      </c>
      <c r="BO41">
        <v>0</v>
      </c>
      <c r="BP41">
        <v>1632</v>
      </c>
      <c r="BQ41">
        <v>120</v>
      </c>
      <c r="BR41">
        <v>30</v>
      </c>
      <c r="BS41">
        <v>4826</v>
      </c>
      <c r="BT41">
        <v>0</v>
      </c>
      <c r="BU41">
        <v>0</v>
      </c>
      <c r="BV41">
        <v>608.9</v>
      </c>
      <c r="BW41">
        <v>1968.7</v>
      </c>
      <c r="BX41">
        <v>20527.7</v>
      </c>
      <c r="BY41">
        <v>0</v>
      </c>
      <c r="BZ41">
        <v>4093.6</v>
      </c>
      <c r="CA41">
        <v>743.8</v>
      </c>
      <c r="CB41">
        <v>0</v>
      </c>
      <c r="CC41">
        <v>107</v>
      </c>
      <c r="CD41">
        <v>153</v>
      </c>
      <c r="CE41">
        <v>4699.5</v>
      </c>
      <c r="CF41">
        <v>316.10000000000002</v>
      </c>
      <c r="CG41" s="92">
        <v>11094.3</v>
      </c>
      <c r="CH41">
        <v>154.69999999999999</v>
      </c>
      <c r="CI41">
        <v>190.2</v>
      </c>
      <c r="CJ41">
        <v>0</v>
      </c>
      <c r="CK41">
        <v>194.3</v>
      </c>
      <c r="CL41">
        <v>89.7</v>
      </c>
      <c r="CM41">
        <v>233.3</v>
      </c>
      <c r="CN41">
        <v>0</v>
      </c>
      <c r="CO41">
        <v>574.79999999999995</v>
      </c>
      <c r="CP41">
        <v>906.3</v>
      </c>
      <c r="CQ41">
        <v>194.2</v>
      </c>
      <c r="CR41">
        <v>0</v>
      </c>
      <c r="CS41">
        <v>2000.5</v>
      </c>
      <c r="CT41">
        <v>0</v>
      </c>
      <c r="CU41">
        <v>141.9</v>
      </c>
      <c r="CV41">
        <v>148.5</v>
      </c>
      <c r="CW41">
        <v>126.399999999999</v>
      </c>
      <c r="CX41">
        <v>0</v>
      </c>
      <c r="CY41">
        <v>0</v>
      </c>
      <c r="CZ41">
        <v>0</v>
      </c>
      <c r="DA41">
        <v>0</v>
      </c>
      <c r="DB41">
        <v>0</v>
      </c>
      <c r="DC41">
        <v>200</v>
      </c>
      <c r="DD41">
        <v>0</v>
      </c>
      <c r="DE41">
        <v>0</v>
      </c>
      <c r="DF41">
        <v>15340.4</v>
      </c>
      <c r="DG41">
        <v>779.8</v>
      </c>
      <c r="DH41">
        <v>665.39999999999895</v>
      </c>
      <c r="DI41">
        <v>0</v>
      </c>
      <c r="DJ41">
        <v>142.69999999999999</v>
      </c>
      <c r="DK41">
        <v>0</v>
      </c>
      <c r="DL41">
        <v>9599.6</v>
      </c>
      <c r="DM41">
        <v>7670.2</v>
      </c>
      <c r="DN41">
        <v>0</v>
      </c>
      <c r="DO41">
        <v>188</v>
      </c>
      <c r="DP41">
        <v>2057.6999999999998</v>
      </c>
      <c r="DQ41">
        <v>0</v>
      </c>
      <c r="DR41">
        <v>0</v>
      </c>
      <c r="DS41">
        <v>68142.2</v>
      </c>
      <c r="DT41">
        <v>63</v>
      </c>
      <c r="DU41">
        <v>4110.1000000000004</v>
      </c>
      <c r="DV41">
        <v>1306.4000000000001</v>
      </c>
      <c r="DW41">
        <v>0</v>
      </c>
      <c r="DX41">
        <v>0</v>
      </c>
      <c r="DY41">
        <v>0</v>
      </c>
      <c r="DZ41">
        <v>8703.4999999999909</v>
      </c>
      <c r="EA41">
        <v>352</v>
      </c>
      <c r="EB41">
        <v>13.2</v>
      </c>
      <c r="EC41">
        <v>73.900000000000006</v>
      </c>
      <c r="ED41">
        <v>78.8</v>
      </c>
      <c r="EE41">
        <v>796.6</v>
      </c>
      <c r="EF41">
        <v>0</v>
      </c>
      <c r="EG41">
        <v>287.39999999999998</v>
      </c>
      <c r="EH41">
        <v>7234.4</v>
      </c>
      <c r="EI41">
        <v>600.4</v>
      </c>
      <c r="EJ41">
        <v>841.1</v>
      </c>
      <c r="EK41">
        <v>351.9</v>
      </c>
      <c r="EL41">
        <v>0</v>
      </c>
      <c r="EM41">
        <v>73.2</v>
      </c>
      <c r="EN41">
        <v>0</v>
      </c>
      <c r="EO41">
        <v>510</v>
      </c>
      <c r="EP41">
        <v>0</v>
      </c>
      <c r="EQ41">
        <v>6512.3</v>
      </c>
      <c r="ER41">
        <v>558.20000000000005</v>
      </c>
      <c r="ES41">
        <v>675.5</v>
      </c>
      <c r="ET41">
        <v>0</v>
      </c>
      <c r="EU41">
        <v>347.3</v>
      </c>
      <c r="EV41">
        <v>767.6</v>
      </c>
      <c r="EW41">
        <v>1268.5</v>
      </c>
      <c r="EX41">
        <v>4670.3999999999996</v>
      </c>
      <c r="EY41">
        <v>1438.3</v>
      </c>
      <c r="EZ41">
        <v>1091.2</v>
      </c>
      <c r="FA41">
        <v>497.8</v>
      </c>
      <c r="FB41">
        <v>0</v>
      </c>
      <c r="FC41">
        <v>736.4</v>
      </c>
      <c r="FD41">
        <v>0</v>
      </c>
      <c r="FE41">
        <v>0</v>
      </c>
      <c r="FF41">
        <v>0</v>
      </c>
      <c r="FG41">
        <v>0</v>
      </c>
      <c r="FH41">
        <v>203</v>
      </c>
      <c r="FI41">
        <v>0</v>
      </c>
      <c r="FJ41">
        <v>157.69999999999999</v>
      </c>
      <c r="FK41">
        <v>0</v>
      </c>
      <c r="FL41">
        <v>163.19999999999999</v>
      </c>
      <c r="FM41">
        <v>0</v>
      </c>
      <c r="FN41">
        <v>0</v>
      </c>
      <c r="FO41">
        <v>0</v>
      </c>
      <c r="FP41">
        <v>157.5</v>
      </c>
      <c r="FQ41">
        <v>153.6</v>
      </c>
      <c r="FR41">
        <v>2207.6999999999998</v>
      </c>
      <c r="FS41">
        <v>0</v>
      </c>
      <c r="FT41">
        <v>0</v>
      </c>
      <c r="FU41">
        <v>272</v>
      </c>
      <c r="FV41">
        <v>0</v>
      </c>
      <c r="FW41">
        <v>399.1</v>
      </c>
      <c r="FX41">
        <v>74.5</v>
      </c>
      <c r="FY41">
        <v>0</v>
      </c>
      <c r="FZ41">
        <v>0</v>
      </c>
      <c r="GA41">
        <v>93.4</v>
      </c>
      <c r="GB41">
        <v>99</v>
      </c>
      <c r="GC41">
        <v>0</v>
      </c>
      <c r="GD41">
        <v>93.3</v>
      </c>
      <c r="GE41">
        <v>533.1</v>
      </c>
      <c r="GF41">
        <v>180</v>
      </c>
      <c r="GG41">
        <v>454.8</v>
      </c>
      <c r="GH41">
        <v>0</v>
      </c>
      <c r="GI41">
        <v>0</v>
      </c>
      <c r="GJ41">
        <v>1369.69999999999</v>
      </c>
      <c r="GK41">
        <v>0</v>
      </c>
      <c r="GL41">
        <v>1458</v>
      </c>
      <c r="GM41">
        <v>87.5</v>
      </c>
      <c r="GN41">
        <v>0</v>
      </c>
      <c r="GO41">
        <v>0</v>
      </c>
      <c r="GP41">
        <v>0</v>
      </c>
      <c r="GQ41">
        <v>154</v>
      </c>
      <c r="GR41">
        <v>314</v>
      </c>
      <c r="GS41">
        <v>0</v>
      </c>
      <c r="GT41">
        <v>0</v>
      </c>
      <c r="GU41">
        <v>0</v>
      </c>
      <c r="GV41">
        <v>318.10000000000002</v>
      </c>
      <c r="GW41">
        <v>69.599999999999994</v>
      </c>
      <c r="GX41">
        <v>1251.3</v>
      </c>
      <c r="GY41">
        <v>0</v>
      </c>
      <c r="GZ41">
        <v>5715.8</v>
      </c>
      <c r="HA41">
        <v>1487.3</v>
      </c>
      <c r="HB41">
        <v>47.7</v>
      </c>
      <c r="HC41">
        <v>196.3</v>
      </c>
      <c r="HD41">
        <v>168</v>
      </c>
      <c r="HE41">
        <v>55.2</v>
      </c>
      <c r="HF41">
        <v>76.2</v>
      </c>
    </row>
    <row r="42" spans="1:214" x14ac:dyDescent="0.25">
      <c r="A42" t="s">
        <v>306</v>
      </c>
      <c r="B42">
        <v>4</v>
      </c>
      <c r="C42">
        <v>1473.9</v>
      </c>
      <c r="D42">
        <v>9089.0999999999894</v>
      </c>
      <c r="E42">
        <v>0</v>
      </c>
      <c r="F42">
        <v>0</v>
      </c>
      <c r="G42">
        <v>848.7</v>
      </c>
      <c r="H42">
        <v>206</v>
      </c>
      <c r="I42">
        <v>7931.2</v>
      </c>
      <c r="J42">
        <v>460.9</v>
      </c>
      <c r="K42">
        <v>9948.9</v>
      </c>
      <c r="L42">
        <v>0</v>
      </c>
      <c r="M42">
        <v>2043.8</v>
      </c>
      <c r="N42">
        <v>0</v>
      </c>
      <c r="O42">
        <v>850.2</v>
      </c>
      <c r="P42">
        <v>408.8</v>
      </c>
      <c r="Q42">
        <v>26589.699999999899</v>
      </c>
      <c r="R42">
        <v>863.19999999999902</v>
      </c>
      <c r="S42">
        <v>3579.2</v>
      </c>
      <c r="T42">
        <v>6077.1999999999898</v>
      </c>
      <c r="U42">
        <v>1102.0999999999999</v>
      </c>
      <c r="V42">
        <v>829.2</v>
      </c>
      <c r="W42">
        <v>0</v>
      </c>
      <c r="X42">
        <v>373.9</v>
      </c>
      <c r="Y42">
        <v>220</v>
      </c>
      <c r="Z42">
        <v>609.4</v>
      </c>
      <c r="AA42">
        <v>1562.9</v>
      </c>
      <c r="AB42">
        <v>0</v>
      </c>
      <c r="AC42">
        <v>256</v>
      </c>
      <c r="AD42">
        <v>0</v>
      </c>
      <c r="AE42">
        <v>48.6</v>
      </c>
      <c r="AF42">
        <v>0</v>
      </c>
      <c r="AG42">
        <v>190.2</v>
      </c>
      <c r="AH42">
        <v>140.9</v>
      </c>
      <c r="AI42">
        <v>12</v>
      </c>
      <c r="AJ42">
        <v>461.1</v>
      </c>
      <c r="AK42">
        <v>1080.2</v>
      </c>
      <c r="AL42">
        <v>111.7</v>
      </c>
      <c r="AM42">
        <v>3618.4</v>
      </c>
      <c r="AN42">
        <v>178.1</v>
      </c>
      <c r="AO42">
        <v>1411.49999999999</v>
      </c>
      <c r="AP42">
        <v>483</v>
      </c>
      <c r="AQ42">
        <v>393.599999999999</v>
      </c>
      <c r="AR42">
        <v>2258</v>
      </c>
      <c r="AS42">
        <v>95.7</v>
      </c>
      <c r="AT42">
        <v>182.8</v>
      </c>
      <c r="AU42">
        <v>0</v>
      </c>
      <c r="AV42">
        <v>599.20000000000005</v>
      </c>
      <c r="AW42">
        <v>0</v>
      </c>
      <c r="AX42">
        <v>2589.3999999999901</v>
      </c>
      <c r="AY42">
        <v>0</v>
      </c>
      <c r="AZ42">
        <v>148</v>
      </c>
      <c r="BA42">
        <v>131.9</v>
      </c>
      <c r="BB42">
        <v>1900.2</v>
      </c>
      <c r="BC42">
        <v>1793.6</v>
      </c>
      <c r="BD42">
        <v>335.9</v>
      </c>
      <c r="BE42">
        <v>3526.1999999999898</v>
      </c>
      <c r="BF42">
        <v>1058.2</v>
      </c>
      <c r="BG42">
        <v>8076.2999999999902</v>
      </c>
      <c r="BH42">
        <v>208.3</v>
      </c>
      <c r="BI42">
        <v>863.8</v>
      </c>
      <c r="BJ42">
        <v>0</v>
      </c>
      <c r="BK42">
        <v>711.2</v>
      </c>
      <c r="BL42">
        <v>336.9</v>
      </c>
      <c r="BM42">
        <v>390.9</v>
      </c>
      <c r="BN42">
        <v>1042.5999999999999</v>
      </c>
      <c r="BO42">
        <v>0</v>
      </c>
      <c r="BP42">
        <v>668.6</v>
      </c>
      <c r="BQ42">
        <v>780.3</v>
      </c>
      <c r="BR42">
        <v>0</v>
      </c>
      <c r="BS42">
        <v>6074.6</v>
      </c>
      <c r="BT42">
        <v>236</v>
      </c>
      <c r="BU42">
        <v>26.9</v>
      </c>
      <c r="BV42">
        <v>175.4</v>
      </c>
      <c r="BW42">
        <v>626.79999999999995</v>
      </c>
      <c r="BX42">
        <v>14915.5999999999</v>
      </c>
      <c r="BY42">
        <v>0</v>
      </c>
      <c r="BZ42">
        <v>1389.69999999999</v>
      </c>
      <c r="CA42">
        <v>0</v>
      </c>
      <c r="CB42">
        <v>182.6</v>
      </c>
      <c r="CC42">
        <v>1211.8</v>
      </c>
      <c r="CD42">
        <v>2398.7999999999902</v>
      </c>
      <c r="CE42">
        <v>1647.1</v>
      </c>
      <c r="CF42">
        <v>957.9</v>
      </c>
      <c r="CG42" s="92">
        <v>7398.3</v>
      </c>
      <c r="CH42">
        <v>377</v>
      </c>
      <c r="CI42">
        <v>400</v>
      </c>
      <c r="CJ42">
        <v>0</v>
      </c>
      <c r="CK42">
        <v>280.39999999999998</v>
      </c>
      <c r="CL42">
        <v>290.10000000000002</v>
      </c>
      <c r="CM42">
        <v>100</v>
      </c>
      <c r="CN42">
        <v>0</v>
      </c>
      <c r="CO42">
        <v>740.19999999999902</v>
      </c>
      <c r="CP42">
        <v>646.20000000000005</v>
      </c>
      <c r="CQ42">
        <v>142.5</v>
      </c>
      <c r="CR42">
        <v>156.19999999999999</v>
      </c>
      <c r="CS42">
        <v>10370</v>
      </c>
      <c r="CT42">
        <v>0</v>
      </c>
      <c r="CU42">
        <v>1928</v>
      </c>
      <c r="CV42">
        <v>145.6</v>
      </c>
      <c r="CW42">
        <v>379.4</v>
      </c>
      <c r="CX42">
        <v>0</v>
      </c>
      <c r="CY42">
        <v>68.7</v>
      </c>
      <c r="CZ42">
        <v>231</v>
      </c>
      <c r="DA42">
        <v>446.1</v>
      </c>
      <c r="DB42">
        <v>0</v>
      </c>
      <c r="DC42">
        <v>44</v>
      </c>
      <c r="DD42">
        <v>273.5</v>
      </c>
      <c r="DE42">
        <v>0</v>
      </c>
      <c r="DF42">
        <v>6235.3999999999796</v>
      </c>
      <c r="DG42">
        <v>927.8</v>
      </c>
      <c r="DH42">
        <v>907.4</v>
      </c>
      <c r="DI42">
        <v>198</v>
      </c>
      <c r="DJ42">
        <v>34.9</v>
      </c>
      <c r="DK42">
        <v>0</v>
      </c>
      <c r="DL42">
        <v>1603.5</v>
      </c>
      <c r="DM42">
        <v>4452.0999999999904</v>
      </c>
      <c r="DN42">
        <v>932.4</v>
      </c>
      <c r="DO42">
        <v>187.5</v>
      </c>
      <c r="DP42">
        <v>461.29999999999899</v>
      </c>
      <c r="DQ42">
        <v>402.6</v>
      </c>
      <c r="DR42">
        <v>1429.7</v>
      </c>
      <c r="DS42">
        <v>15702.7</v>
      </c>
      <c r="DT42">
        <v>861.2</v>
      </c>
      <c r="DU42">
        <v>3280.5</v>
      </c>
      <c r="DV42">
        <v>402</v>
      </c>
      <c r="DW42">
        <v>0</v>
      </c>
      <c r="DX42">
        <v>448.4</v>
      </c>
      <c r="DY42">
        <v>36.9</v>
      </c>
      <c r="DZ42">
        <v>506.29999999999899</v>
      </c>
      <c r="EA42">
        <v>191.3</v>
      </c>
      <c r="EB42">
        <v>701.3</v>
      </c>
      <c r="EC42">
        <v>0</v>
      </c>
      <c r="ED42">
        <v>2481.4</v>
      </c>
      <c r="EE42">
        <v>0</v>
      </c>
      <c r="EF42">
        <v>387.9</v>
      </c>
      <c r="EG42">
        <v>379.2</v>
      </c>
      <c r="EH42">
        <v>205.1</v>
      </c>
      <c r="EI42">
        <v>642</v>
      </c>
      <c r="EJ42">
        <v>2223</v>
      </c>
      <c r="EK42">
        <v>1544.7</v>
      </c>
      <c r="EL42">
        <v>174</v>
      </c>
      <c r="EM42">
        <v>441.1</v>
      </c>
      <c r="EN42">
        <v>894.1</v>
      </c>
      <c r="EO42">
        <v>329.2</v>
      </c>
      <c r="EP42">
        <v>0</v>
      </c>
      <c r="EQ42">
        <v>12969</v>
      </c>
      <c r="ER42">
        <v>255.1</v>
      </c>
      <c r="ES42">
        <v>0</v>
      </c>
      <c r="ET42">
        <v>36</v>
      </c>
      <c r="EU42">
        <v>223</v>
      </c>
      <c r="EV42">
        <v>1029</v>
      </c>
      <c r="EW42">
        <v>1238.4000000000001</v>
      </c>
      <c r="EX42">
        <v>4416</v>
      </c>
      <c r="EY42">
        <v>5936.6</v>
      </c>
      <c r="EZ42">
        <v>3826.8</v>
      </c>
      <c r="FA42">
        <v>1200.5999999999999</v>
      </c>
      <c r="FB42">
        <v>0</v>
      </c>
      <c r="FC42">
        <v>3669.3</v>
      </c>
      <c r="FD42">
        <v>0</v>
      </c>
      <c r="FE42">
        <v>13.5</v>
      </c>
      <c r="FF42">
        <v>0</v>
      </c>
      <c r="FG42">
        <v>0</v>
      </c>
      <c r="FH42">
        <v>0</v>
      </c>
      <c r="FI42">
        <v>0</v>
      </c>
      <c r="FJ42">
        <v>0</v>
      </c>
      <c r="FK42">
        <v>0</v>
      </c>
      <c r="FL42">
        <v>0</v>
      </c>
      <c r="FM42">
        <v>437</v>
      </c>
      <c r="FN42">
        <v>0</v>
      </c>
      <c r="FO42">
        <v>300</v>
      </c>
      <c r="FP42">
        <v>457.2</v>
      </c>
      <c r="FQ42">
        <v>0</v>
      </c>
      <c r="FR42">
        <v>384.5</v>
      </c>
      <c r="FS42">
        <v>98.5</v>
      </c>
      <c r="FT42">
        <v>0</v>
      </c>
      <c r="FU42">
        <v>699.19999999999902</v>
      </c>
      <c r="FV42">
        <v>113</v>
      </c>
      <c r="FW42">
        <v>117</v>
      </c>
      <c r="FX42">
        <v>162.1</v>
      </c>
      <c r="FY42">
        <v>0</v>
      </c>
      <c r="FZ42">
        <v>179</v>
      </c>
      <c r="GA42">
        <v>7991.1</v>
      </c>
      <c r="GB42">
        <v>1103.7</v>
      </c>
      <c r="GC42">
        <v>0</v>
      </c>
      <c r="GD42">
        <v>0</v>
      </c>
      <c r="GE42">
        <v>1853.6</v>
      </c>
      <c r="GF42">
        <v>188.5</v>
      </c>
      <c r="GG42">
        <v>1159.5</v>
      </c>
      <c r="GH42">
        <v>299.39999999999998</v>
      </c>
      <c r="GI42">
        <v>451.7</v>
      </c>
      <c r="GJ42">
        <v>802.69999999999902</v>
      </c>
      <c r="GK42">
        <v>0</v>
      </c>
      <c r="GL42">
        <v>2400.4</v>
      </c>
      <c r="GM42">
        <v>0</v>
      </c>
      <c r="GN42">
        <v>682.6</v>
      </c>
      <c r="GO42">
        <v>2474.1999999999998</v>
      </c>
      <c r="GP42">
        <v>967.2</v>
      </c>
      <c r="GQ42">
        <v>610.79999999999995</v>
      </c>
      <c r="GR42">
        <v>126</v>
      </c>
      <c r="GS42">
        <v>901.4</v>
      </c>
      <c r="GT42">
        <v>300</v>
      </c>
      <c r="GU42">
        <v>772.9</v>
      </c>
      <c r="GV42">
        <v>255.4</v>
      </c>
      <c r="GW42">
        <v>376</v>
      </c>
      <c r="GX42">
        <v>819.1</v>
      </c>
      <c r="GY42">
        <v>0</v>
      </c>
      <c r="GZ42">
        <v>12774.199999999901</v>
      </c>
      <c r="HA42">
        <v>716.2</v>
      </c>
      <c r="HB42">
        <v>963.2</v>
      </c>
      <c r="HC42">
        <v>201.5</v>
      </c>
      <c r="HD42">
        <v>103</v>
      </c>
      <c r="HE42">
        <v>94.3</v>
      </c>
      <c r="HF42">
        <v>258.39999999999998</v>
      </c>
    </row>
    <row r="43" spans="1:214" x14ac:dyDescent="0.25">
      <c r="A43" t="s">
        <v>307</v>
      </c>
      <c r="B43">
        <v>5</v>
      </c>
      <c r="C43">
        <v>0</v>
      </c>
      <c r="D43">
        <v>811.8</v>
      </c>
      <c r="E43">
        <v>0</v>
      </c>
      <c r="F43">
        <v>0</v>
      </c>
      <c r="G43">
        <v>0</v>
      </c>
      <c r="H43">
        <v>143.6</v>
      </c>
      <c r="I43">
        <v>1123.5999999999999</v>
      </c>
      <c r="J43">
        <v>0</v>
      </c>
      <c r="K43">
        <v>1751</v>
      </c>
      <c r="L43">
        <v>0</v>
      </c>
      <c r="M43">
        <v>1806.6</v>
      </c>
      <c r="N43">
        <v>479.1</v>
      </c>
      <c r="O43">
        <v>5958.7</v>
      </c>
      <c r="P43">
        <v>0</v>
      </c>
      <c r="Q43">
        <v>12593.6</v>
      </c>
      <c r="R43">
        <v>87.1</v>
      </c>
      <c r="S43">
        <v>271.89999999999998</v>
      </c>
      <c r="T43">
        <v>2018.3</v>
      </c>
      <c r="U43">
        <v>221.5</v>
      </c>
      <c r="V43">
        <v>92.8</v>
      </c>
      <c r="W43">
        <v>0</v>
      </c>
      <c r="X43">
        <v>0</v>
      </c>
      <c r="Y43">
        <v>0</v>
      </c>
      <c r="Z43">
        <v>0</v>
      </c>
      <c r="AA43">
        <v>15.5</v>
      </c>
      <c r="AB43">
        <v>0</v>
      </c>
      <c r="AC43">
        <v>318.8</v>
      </c>
      <c r="AD43">
        <v>0</v>
      </c>
      <c r="AE43">
        <v>0</v>
      </c>
      <c r="AF43">
        <v>0</v>
      </c>
      <c r="AG43">
        <v>65.400000000000006</v>
      </c>
      <c r="AH43">
        <v>0</v>
      </c>
      <c r="AI43">
        <v>0</v>
      </c>
      <c r="AJ43">
        <v>3804.3</v>
      </c>
      <c r="AK43">
        <v>630</v>
      </c>
      <c r="AL43">
        <v>0</v>
      </c>
      <c r="AM43">
        <v>0</v>
      </c>
      <c r="AN43">
        <v>0</v>
      </c>
      <c r="AO43">
        <v>905.2</v>
      </c>
      <c r="AP43">
        <v>10.1</v>
      </c>
      <c r="AQ43">
        <v>0</v>
      </c>
      <c r="AR43">
        <v>180</v>
      </c>
      <c r="AS43">
        <v>0</v>
      </c>
      <c r="AT43">
        <v>0</v>
      </c>
      <c r="AU43">
        <v>0</v>
      </c>
      <c r="AV43">
        <v>0</v>
      </c>
      <c r="AW43">
        <v>0</v>
      </c>
      <c r="AX43">
        <v>7157.6</v>
      </c>
      <c r="AY43">
        <v>0</v>
      </c>
      <c r="AZ43">
        <v>0</v>
      </c>
      <c r="BA43">
        <v>0</v>
      </c>
      <c r="BB43">
        <v>1266.8</v>
      </c>
      <c r="BC43">
        <v>79.5</v>
      </c>
      <c r="BD43">
        <v>0</v>
      </c>
      <c r="BE43">
        <v>150</v>
      </c>
      <c r="BF43">
        <v>42.6</v>
      </c>
      <c r="BG43">
        <v>1584.49999999999</v>
      </c>
      <c r="BH43">
        <v>0</v>
      </c>
      <c r="BI43">
        <v>129.29999999999899</v>
      </c>
      <c r="BJ43">
        <v>0</v>
      </c>
      <c r="BK43">
        <v>4016.1999999999898</v>
      </c>
      <c r="BL43">
        <v>0</v>
      </c>
      <c r="BM43">
        <v>0</v>
      </c>
      <c r="BN43">
        <v>555.5</v>
      </c>
      <c r="BO43">
        <v>0</v>
      </c>
      <c r="BP43">
        <v>53.6</v>
      </c>
      <c r="BQ43">
        <v>0</v>
      </c>
      <c r="BR43">
        <v>261.8</v>
      </c>
      <c r="BS43">
        <v>575.1</v>
      </c>
      <c r="BT43">
        <v>0</v>
      </c>
      <c r="BU43">
        <v>90</v>
      </c>
      <c r="BV43">
        <v>0</v>
      </c>
      <c r="BW43">
        <v>103.6</v>
      </c>
      <c r="BX43">
        <v>5793.2</v>
      </c>
      <c r="BY43">
        <v>0</v>
      </c>
      <c r="BZ43">
        <v>0</v>
      </c>
      <c r="CA43">
        <v>298.60000000000002</v>
      </c>
      <c r="CB43">
        <v>174.5</v>
      </c>
      <c r="CC43">
        <v>13402.699999999901</v>
      </c>
      <c r="CD43">
        <v>0</v>
      </c>
      <c r="CE43">
        <v>3934.6</v>
      </c>
      <c r="CF43">
        <v>20.399999999999999</v>
      </c>
      <c r="CG43" s="92">
        <v>24158.799999999999</v>
      </c>
      <c r="CH43">
        <v>276</v>
      </c>
      <c r="CI43">
        <v>306.2</v>
      </c>
      <c r="CJ43">
        <v>0</v>
      </c>
      <c r="CK43">
        <v>595.6</v>
      </c>
      <c r="CL43">
        <v>0</v>
      </c>
      <c r="CM43">
        <v>0</v>
      </c>
      <c r="CN43">
        <v>0</v>
      </c>
      <c r="CO43">
        <v>0</v>
      </c>
      <c r="CP43">
        <v>0</v>
      </c>
      <c r="CQ43">
        <v>0</v>
      </c>
      <c r="CR43">
        <v>0</v>
      </c>
      <c r="CS43">
        <v>6604.6</v>
      </c>
      <c r="CT43">
        <v>0</v>
      </c>
      <c r="CU43">
        <v>60.2</v>
      </c>
      <c r="CV43">
        <v>0</v>
      </c>
      <c r="CW43">
        <v>320.39999999999998</v>
      </c>
      <c r="CX43">
        <v>0</v>
      </c>
      <c r="CY43">
        <v>0</v>
      </c>
      <c r="CZ43">
        <v>0</v>
      </c>
      <c r="DA43">
        <v>224</v>
      </c>
      <c r="DB43">
        <v>199.3</v>
      </c>
      <c r="DC43">
        <v>228.9</v>
      </c>
      <c r="DD43">
        <v>630.599999999999</v>
      </c>
      <c r="DE43">
        <v>0</v>
      </c>
      <c r="DF43">
        <v>15545.8</v>
      </c>
      <c r="DG43">
        <v>1231.5999999999999</v>
      </c>
      <c r="DH43">
        <v>0</v>
      </c>
      <c r="DI43">
        <v>0</v>
      </c>
      <c r="DJ43">
        <v>225</v>
      </c>
      <c r="DK43">
        <v>2596.5</v>
      </c>
      <c r="DL43">
        <v>5990.1</v>
      </c>
      <c r="DM43">
        <v>291.8</v>
      </c>
      <c r="DN43">
        <v>0</v>
      </c>
      <c r="DO43">
        <v>0</v>
      </c>
      <c r="DP43">
        <v>423.9</v>
      </c>
      <c r="DQ43">
        <v>681.1</v>
      </c>
      <c r="DR43">
        <v>0</v>
      </c>
      <c r="DS43">
        <v>18693.400000000001</v>
      </c>
      <c r="DT43">
        <v>0</v>
      </c>
      <c r="DU43">
        <v>6560.7</v>
      </c>
      <c r="DV43">
        <v>0</v>
      </c>
      <c r="DW43">
        <v>0</v>
      </c>
      <c r="DX43">
        <v>0</v>
      </c>
      <c r="DY43">
        <v>0</v>
      </c>
      <c r="DZ43">
        <v>1774.5</v>
      </c>
      <c r="EA43">
        <v>121</v>
      </c>
      <c r="EB43">
        <v>0</v>
      </c>
      <c r="EC43">
        <v>0</v>
      </c>
      <c r="ED43">
        <v>7351.1</v>
      </c>
      <c r="EE43">
        <v>0</v>
      </c>
      <c r="EF43">
        <v>620.79999999999995</v>
      </c>
      <c r="EG43">
        <v>0</v>
      </c>
      <c r="EH43">
        <v>177.8</v>
      </c>
      <c r="EI43">
        <v>0</v>
      </c>
      <c r="EJ43">
        <v>2159.6</v>
      </c>
      <c r="EK43">
        <v>134.69999999999999</v>
      </c>
      <c r="EL43">
        <v>0</v>
      </c>
      <c r="EM43">
        <v>0</v>
      </c>
      <c r="EN43">
        <v>657.5</v>
      </c>
      <c r="EO43">
        <v>826.2</v>
      </c>
      <c r="EP43">
        <v>1476.1</v>
      </c>
      <c r="EQ43">
        <v>375.2</v>
      </c>
      <c r="ER43">
        <v>950.7</v>
      </c>
      <c r="ES43">
        <v>0</v>
      </c>
      <c r="ET43">
        <v>2379.6999999999998</v>
      </c>
      <c r="EU43">
        <v>0</v>
      </c>
      <c r="EV43">
        <v>80</v>
      </c>
      <c r="EW43">
        <v>752</v>
      </c>
      <c r="EX43">
        <v>1972.3</v>
      </c>
      <c r="EY43">
        <v>0</v>
      </c>
      <c r="EZ43">
        <v>1221.7</v>
      </c>
      <c r="FA43">
        <v>1085.7</v>
      </c>
      <c r="FB43">
        <v>0</v>
      </c>
      <c r="FC43">
        <v>451.5</v>
      </c>
      <c r="FD43">
        <v>0</v>
      </c>
      <c r="FE43">
        <v>715.2</v>
      </c>
      <c r="FF43">
        <v>0</v>
      </c>
      <c r="FG43">
        <v>0</v>
      </c>
      <c r="FH43">
        <v>0</v>
      </c>
      <c r="FI43">
        <v>110</v>
      </c>
      <c r="FJ43">
        <v>194.6</v>
      </c>
      <c r="FK43">
        <v>0</v>
      </c>
      <c r="FL43">
        <v>0</v>
      </c>
      <c r="FM43">
        <v>0</v>
      </c>
      <c r="FN43">
        <v>0</v>
      </c>
      <c r="FO43">
        <v>0</v>
      </c>
      <c r="FP43">
        <v>0</v>
      </c>
      <c r="FQ43">
        <v>150.80000000000001</v>
      </c>
      <c r="FR43">
        <v>0</v>
      </c>
      <c r="FS43">
        <v>0</v>
      </c>
      <c r="FT43">
        <v>0</v>
      </c>
      <c r="FU43">
        <v>1337.8</v>
      </c>
      <c r="FV43">
        <v>0</v>
      </c>
      <c r="FW43">
        <v>251.6</v>
      </c>
      <c r="FX43">
        <v>0</v>
      </c>
      <c r="FY43">
        <v>0</v>
      </c>
      <c r="FZ43">
        <v>0</v>
      </c>
      <c r="GA43">
        <v>0</v>
      </c>
      <c r="GB43">
        <v>0</v>
      </c>
      <c r="GC43">
        <v>105.2</v>
      </c>
      <c r="GD43">
        <v>0</v>
      </c>
      <c r="GE43">
        <v>745.6</v>
      </c>
      <c r="GF43">
        <v>21.9</v>
      </c>
      <c r="GG43">
        <v>2028.6</v>
      </c>
      <c r="GH43">
        <v>0</v>
      </c>
      <c r="GI43">
        <v>0</v>
      </c>
      <c r="GJ43">
        <v>40</v>
      </c>
      <c r="GK43">
        <v>0</v>
      </c>
      <c r="GL43">
        <v>96.5</v>
      </c>
      <c r="GM43">
        <v>0</v>
      </c>
      <c r="GN43">
        <v>0</v>
      </c>
      <c r="GO43">
        <v>309.10000000000002</v>
      </c>
      <c r="GP43">
        <v>0</v>
      </c>
      <c r="GQ43">
        <v>0</v>
      </c>
      <c r="GR43">
        <v>0</v>
      </c>
      <c r="GS43">
        <v>0</v>
      </c>
      <c r="GT43">
        <v>0</v>
      </c>
      <c r="GU43">
        <v>0</v>
      </c>
      <c r="GV43">
        <v>810</v>
      </c>
      <c r="GW43">
        <v>0</v>
      </c>
      <c r="GX43">
        <v>869</v>
      </c>
      <c r="GY43">
        <v>0</v>
      </c>
      <c r="GZ43">
        <v>376.8</v>
      </c>
      <c r="HA43">
        <v>0</v>
      </c>
      <c r="HB43">
        <v>100.3</v>
      </c>
      <c r="HC43">
        <v>0</v>
      </c>
      <c r="HD43">
        <v>0</v>
      </c>
      <c r="HE43">
        <v>0</v>
      </c>
      <c r="HF43">
        <v>234.4</v>
      </c>
    </row>
    <row r="44" spans="1:214" x14ac:dyDescent="0.25">
      <c r="A44" t="s">
        <v>308</v>
      </c>
      <c r="B44">
        <v>6</v>
      </c>
      <c r="C44">
        <v>2137.1</v>
      </c>
      <c r="D44">
        <v>293.89999999999998</v>
      </c>
      <c r="E44">
        <v>0</v>
      </c>
      <c r="F44">
        <v>0</v>
      </c>
      <c r="G44">
        <v>0</v>
      </c>
      <c r="H44">
        <v>0</v>
      </c>
      <c r="I44">
        <v>776.8</v>
      </c>
      <c r="J44">
        <v>19.600000000000001</v>
      </c>
      <c r="K44">
        <v>8394.1</v>
      </c>
      <c r="L44">
        <v>0</v>
      </c>
      <c r="M44">
        <v>5110.5</v>
      </c>
      <c r="N44">
        <v>0</v>
      </c>
      <c r="O44">
        <v>2832.2999999999902</v>
      </c>
      <c r="P44">
        <v>1513.8</v>
      </c>
      <c r="Q44">
        <v>2235</v>
      </c>
      <c r="R44">
        <v>0</v>
      </c>
      <c r="S44">
        <v>14.2</v>
      </c>
      <c r="T44">
        <v>335.8</v>
      </c>
      <c r="U44">
        <v>196</v>
      </c>
      <c r="V44">
        <v>0</v>
      </c>
      <c r="W44">
        <v>978.1</v>
      </c>
      <c r="X44">
        <v>16.600000000000001</v>
      </c>
      <c r="Y44">
        <v>0</v>
      </c>
      <c r="Z44">
        <v>0</v>
      </c>
      <c r="AA44">
        <v>496.4</v>
      </c>
      <c r="AB44">
        <v>0</v>
      </c>
      <c r="AC44">
        <v>301.2</v>
      </c>
      <c r="AD44">
        <v>0</v>
      </c>
      <c r="AE44">
        <v>241.8</v>
      </c>
      <c r="AF44">
        <v>572.29999999999995</v>
      </c>
      <c r="AG44">
        <v>0</v>
      </c>
      <c r="AH44">
        <v>0</v>
      </c>
      <c r="AI44">
        <v>0</v>
      </c>
      <c r="AJ44">
        <v>293.2</v>
      </c>
      <c r="AK44">
        <v>0</v>
      </c>
      <c r="AL44">
        <v>0</v>
      </c>
      <c r="AM44">
        <v>0</v>
      </c>
      <c r="AN44">
        <v>0</v>
      </c>
      <c r="AO44">
        <v>114.3</v>
      </c>
      <c r="AP44">
        <v>0</v>
      </c>
      <c r="AQ44">
        <v>0</v>
      </c>
      <c r="AR44">
        <v>0</v>
      </c>
      <c r="AS44">
        <v>0</v>
      </c>
      <c r="AT44">
        <v>73.5</v>
      </c>
      <c r="AU44">
        <v>0</v>
      </c>
      <c r="AV44">
        <v>0</v>
      </c>
      <c r="AW44">
        <v>322.2</v>
      </c>
      <c r="AX44">
        <v>0</v>
      </c>
      <c r="AY44">
        <v>0</v>
      </c>
      <c r="AZ44">
        <v>0</v>
      </c>
      <c r="BA44">
        <v>0</v>
      </c>
      <c r="BB44">
        <v>375.7</v>
      </c>
      <c r="BC44">
        <v>566.29999999999995</v>
      </c>
      <c r="BD44">
        <v>0</v>
      </c>
      <c r="BE44">
        <v>343.6</v>
      </c>
      <c r="BF44">
        <v>0</v>
      </c>
      <c r="BG44">
        <v>1656.19999999999</v>
      </c>
      <c r="BH44">
        <v>0</v>
      </c>
      <c r="BI44">
        <v>328.4</v>
      </c>
      <c r="BJ44">
        <v>92.9</v>
      </c>
      <c r="BK44">
        <v>20.8</v>
      </c>
      <c r="BL44">
        <v>0</v>
      </c>
      <c r="BM44">
        <v>166.3</v>
      </c>
      <c r="BN44">
        <v>396.9</v>
      </c>
      <c r="BO44">
        <v>0</v>
      </c>
      <c r="BP44">
        <v>688.69999999999902</v>
      </c>
      <c r="BQ44">
        <v>0</v>
      </c>
      <c r="BR44">
        <v>0</v>
      </c>
      <c r="BS44">
        <v>2004.5</v>
      </c>
      <c r="BT44">
        <v>0</v>
      </c>
      <c r="BU44">
        <v>284.5</v>
      </c>
      <c r="BV44">
        <v>0</v>
      </c>
      <c r="BW44">
        <v>954.6</v>
      </c>
      <c r="BX44">
        <v>2839.2999999999902</v>
      </c>
      <c r="BY44">
        <v>0</v>
      </c>
      <c r="BZ44">
        <v>3430.1</v>
      </c>
      <c r="CA44">
        <v>1399.6</v>
      </c>
      <c r="CB44">
        <v>0</v>
      </c>
      <c r="CC44">
        <v>8080.4</v>
      </c>
      <c r="CD44">
        <v>0</v>
      </c>
      <c r="CE44">
        <v>0</v>
      </c>
      <c r="CF44">
        <v>0</v>
      </c>
      <c r="CG44" s="92">
        <v>25021.9</v>
      </c>
      <c r="CH44">
        <v>0</v>
      </c>
      <c r="CI44">
        <v>7178.5</v>
      </c>
      <c r="CJ44">
        <v>0</v>
      </c>
      <c r="CK44">
        <v>0</v>
      </c>
      <c r="CL44">
        <v>0</v>
      </c>
      <c r="CM44">
        <v>1081.7</v>
      </c>
      <c r="CN44">
        <v>0</v>
      </c>
      <c r="CO44">
        <v>0</v>
      </c>
      <c r="CP44">
        <v>0</v>
      </c>
      <c r="CQ44">
        <v>0</v>
      </c>
      <c r="CR44">
        <v>222.3</v>
      </c>
      <c r="CS44">
        <v>12541.3</v>
      </c>
      <c r="CT44">
        <v>0</v>
      </c>
      <c r="CU44">
        <v>904.3</v>
      </c>
      <c r="CV44">
        <v>0</v>
      </c>
      <c r="CW44">
        <v>0</v>
      </c>
      <c r="CX44">
        <v>70</v>
      </c>
      <c r="CY44">
        <v>0</v>
      </c>
      <c r="CZ44">
        <v>0</v>
      </c>
      <c r="DA44">
        <v>0</v>
      </c>
      <c r="DB44">
        <v>0</v>
      </c>
      <c r="DC44">
        <v>1776.2</v>
      </c>
      <c r="DD44">
        <v>0</v>
      </c>
      <c r="DE44">
        <v>0</v>
      </c>
      <c r="DF44">
        <v>3183.7</v>
      </c>
      <c r="DG44">
        <v>3145.4</v>
      </c>
      <c r="DH44">
        <v>0</v>
      </c>
      <c r="DI44">
        <v>300</v>
      </c>
      <c r="DJ44">
        <v>1584.9</v>
      </c>
      <c r="DK44">
        <v>0</v>
      </c>
      <c r="DL44">
        <v>369.4</v>
      </c>
      <c r="DM44">
        <v>151.30000000000001</v>
      </c>
      <c r="DN44">
        <v>52.1</v>
      </c>
      <c r="DO44">
        <v>0</v>
      </c>
      <c r="DP44">
        <v>169</v>
      </c>
      <c r="DQ44">
        <v>0</v>
      </c>
      <c r="DR44">
        <v>398.4</v>
      </c>
      <c r="DS44">
        <v>2127.5</v>
      </c>
      <c r="DT44">
        <v>30.9</v>
      </c>
      <c r="DU44">
        <v>533.39999999999895</v>
      </c>
      <c r="DV44">
        <v>0</v>
      </c>
      <c r="DW44">
        <v>0</v>
      </c>
      <c r="DX44">
        <v>0</v>
      </c>
      <c r="DY44">
        <v>0</v>
      </c>
      <c r="DZ44">
        <v>2334.9</v>
      </c>
      <c r="EA44">
        <v>0</v>
      </c>
      <c r="EB44">
        <v>68.900000000000006</v>
      </c>
      <c r="EC44">
        <v>0</v>
      </c>
      <c r="ED44">
        <v>0</v>
      </c>
      <c r="EE44">
        <v>98.7</v>
      </c>
      <c r="EF44">
        <v>0</v>
      </c>
      <c r="EG44">
        <v>0</v>
      </c>
      <c r="EH44">
        <v>0</v>
      </c>
      <c r="EI44">
        <v>79.7</v>
      </c>
      <c r="EJ44">
        <v>3366.9</v>
      </c>
      <c r="EK44">
        <v>523.6</v>
      </c>
      <c r="EL44">
        <v>0</v>
      </c>
      <c r="EM44">
        <v>0</v>
      </c>
      <c r="EN44">
        <v>0</v>
      </c>
      <c r="EO44">
        <v>438.6</v>
      </c>
      <c r="EP44">
        <v>3637.1</v>
      </c>
      <c r="EQ44">
        <v>8563.7000000000007</v>
      </c>
      <c r="ER44">
        <v>0</v>
      </c>
      <c r="ES44">
        <v>230</v>
      </c>
      <c r="ET44">
        <v>0</v>
      </c>
      <c r="EU44">
        <v>741.1</v>
      </c>
      <c r="EV44">
        <v>131.5</v>
      </c>
      <c r="EW44">
        <v>300.8</v>
      </c>
      <c r="EX44">
        <v>556.1</v>
      </c>
      <c r="EY44">
        <v>490.8</v>
      </c>
      <c r="EZ44">
        <v>620.6</v>
      </c>
      <c r="FA44">
        <v>0</v>
      </c>
      <c r="FB44">
        <v>30</v>
      </c>
      <c r="FC44">
        <v>73.7</v>
      </c>
      <c r="FD44">
        <v>0</v>
      </c>
      <c r="FE44">
        <v>0</v>
      </c>
      <c r="FF44">
        <v>0</v>
      </c>
      <c r="FG44">
        <v>0</v>
      </c>
      <c r="FH44">
        <v>0</v>
      </c>
      <c r="FI44">
        <v>0</v>
      </c>
      <c r="FJ44">
        <v>0</v>
      </c>
      <c r="FK44">
        <v>278.3</v>
      </c>
      <c r="FL44">
        <v>0</v>
      </c>
      <c r="FM44">
        <v>183.7</v>
      </c>
      <c r="FN44">
        <v>935.5</v>
      </c>
      <c r="FO44">
        <v>0</v>
      </c>
      <c r="FP44">
        <v>1692.1</v>
      </c>
      <c r="FQ44">
        <v>336.1</v>
      </c>
      <c r="FR44">
        <v>49.6</v>
      </c>
      <c r="FS44">
        <v>0</v>
      </c>
      <c r="FT44">
        <v>367.9</v>
      </c>
      <c r="FU44">
        <v>354</v>
      </c>
      <c r="FV44">
        <v>0</v>
      </c>
      <c r="FW44">
        <v>0</v>
      </c>
      <c r="FX44">
        <v>382.7</v>
      </c>
      <c r="FY44">
        <v>0</v>
      </c>
      <c r="FZ44">
        <v>29.5</v>
      </c>
      <c r="GA44">
        <v>3220.9</v>
      </c>
      <c r="GB44">
        <v>0</v>
      </c>
      <c r="GC44">
        <v>0</v>
      </c>
      <c r="GD44">
        <v>0</v>
      </c>
      <c r="GE44">
        <v>209.6</v>
      </c>
      <c r="GF44">
        <v>206.4</v>
      </c>
      <c r="GG44">
        <v>75</v>
      </c>
      <c r="GH44">
        <v>0</v>
      </c>
      <c r="GI44">
        <v>0</v>
      </c>
      <c r="GJ44">
        <v>0</v>
      </c>
      <c r="GK44">
        <v>0</v>
      </c>
      <c r="GL44">
        <v>0</v>
      </c>
      <c r="GM44">
        <v>107</v>
      </c>
      <c r="GN44">
        <v>0</v>
      </c>
      <c r="GO44">
        <v>0</v>
      </c>
      <c r="GP44">
        <v>0</v>
      </c>
      <c r="GQ44">
        <v>50</v>
      </c>
      <c r="GR44">
        <v>0</v>
      </c>
      <c r="GS44">
        <v>0</v>
      </c>
      <c r="GT44">
        <v>0</v>
      </c>
      <c r="GU44">
        <v>0</v>
      </c>
      <c r="GV44">
        <v>160.69999999999999</v>
      </c>
      <c r="GW44">
        <v>249.5</v>
      </c>
      <c r="GX44">
        <v>444.9</v>
      </c>
      <c r="GY44">
        <v>0</v>
      </c>
      <c r="GZ44">
        <v>6385.8</v>
      </c>
      <c r="HA44">
        <v>1496.3</v>
      </c>
      <c r="HB44">
        <v>671.5</v>
      </c>
      <c r="HC44">
        <v>0</v>
      </c>
      <c r="HD44">
        <v>0</v>
      </c>
      <c r="HE44">
        <v>430.1</v>
      </c>
      <c r="HF44">
        <v>990.9</v>
      </c>
    </row>
    <row r="45" spans="1:214" x14ac:dyDescent="0.25">
      <c r="A45" t="s">
        <v>309</v>
      </c>
      <c r="B45">
        <v>1</v>
      </c>
      <c r="C45">
        <v>1515.6</v>
      </c>
      <c r="D45">
        <v>0</v>
      </c>
      <c r="E45">
        <v>0</v>
      </c>
      <c r="F45">
        <v>180.7</v>
      </c>
      <c r="G45">
        <v>0</v>
      </c>
      <c r="H45">
        <v>51.7</v>
      </c>
      <c r="I45">
        <v>1039.3</v>
      </c>
      <c r="J45">
        <v>0</v>
      </c>
      <c r="K45">
        <v>870.7</v>
      </c>
      <c r="L45">
        <v>235.8</v>
      </c>
      <c r="M45">
        <v>500.9</v>
      </c>
      <c r="N45">
        <v>75.900000000000006</v>
      </c>
      <c r="O45">
        <v>350.1</v>
      </c>
      <c r="P45">
        <v>723.599999999999</v>
      </c>
      <c r="Q45">
        <v>5784.5</v>
      </c>
      <c r="R45">
        <v>0</v>
      </c>
      <c r="S45">
        <v>11658.3</v>
      </c>
      <c r="T45">
        <v>1127.9000000000001</v>
      </c>
      <c r="U45">
        <v>0</v>
      </c>
      <c r="V45">
        <v>240</v>
      </c>
      <c r="W45">
        <v>0</v>
      </c>
      <c r="X45">
        <v>0</v>
      </c>
      <c r="Y45">
        <v>591.5</v>
      </c>
      <c r="Z45">
        <v>607.5</v>
      </c>
      <c r="AA45">
        <v>914.7</v>
      </c>
      <c r="AB45">
        <v>580</v>
      </c>
      <c r="AC45">
        <v>46.8</v>
      </c>
      <c r="AD45">
        <v>0</v>
      </c>
      <c r="AE45">
        <v>331</v>
      </c>
      <c r="AF45">
        <v>163</v>
      </c>
      <c r="AG45">
        <v>88.1</v>
      </c>
      <c r="AH45">
        <v>144</v>
      </c>
      <c r="AI45">
        <v>0</v>
      </c>
      <c r="AJ45">
        <v>0</v>
      </c>
      <c r="AK45">
        <v>2868.3</v>
      </c>
      <c r="AL45">
        <v>0</v>
      </c>
      <c r="AM45">
        <v>2434.5</v>
      </c>
      <c r="AN45">
        <v>540</v>
      </c>
      <c r="AO45">
        <v>1937.6</v>
      </c>
      <c r="AP45">
        <v>0</v>
      </c>
      <c r="AQ45">
        <v>0</v>
      </c>
      <c r="AR45">
        <v>2387.6</v>
      </c>
      <c r="AS45">
        <v>194.4</v>
      </c>
      <c r="AT45">
        <v>0</v>
      </c>
      <c r="AU45">
        <v>350</v>
      </c>
      <c r="AV45">
        <v>114.8</v>
      </c>
      <c r="AW45">
        <v>259</v>
      </c>
      <c r="AX45">
        <v>56.7</v>
      </c>
      <c r="AY45">
        <v>0</v>
      </c>
      <c r="AZ45">
        <v>544.79999999999995</v>
      </c>
      <c r="BA45">
        <v>791</v>
      </c>
      <c r="BB45">
        <v>123.6</v>
      </c>
      <c r="BC45">
        <v>2393.1</v>
      </c>
      <c r="BD45">
        <v>281</v>
      </c>
      <c r="BE45">
        <v>4841.5</v>
      </c>
      <c r="BF45">
        <v>1711.7</v>
      </c>
      <c r="BG45">
        <v>1937.3</v>
      </c>
      <c r="BH45">
        <v>3161.6</v>
      </c>
      <c r="BI45">
        <v>606</v>
      </c>
      <c r="BJ45">
        <v>0</v>
      </c>
      <c r="BK45">
        <v>2887.7</v>
      </c>
      <c r="BL45">
        <v>1227.3999999999901</v>
      </c>
      <c r="BM45">
        <v>0</v>
      </c>
      <c r="BN45">
        <v>668.2</v>
      </c>
      <c r="BO45">
        <v>0</v>
      </c>
      <c r="BP45">
        <v>4860</v>
      </c>
      <c r="BQ45">
        <v>91.6</v>
      </c>
      <c r="BR45">
        <v>484.2</v>
      </c>
      <c r="BS45">
        <v>3292.6</v>
      </c>
      <c r="BT45">
        <v>119</v>
      </c>
      <c r="BU45">
        <v>0</v>
      </c>
      <c r="BV45">
        <v>1700</v>
      </c>
      <c r="BW45">
        <v>3803</v>
      </c>
      <c r="BX45">
        <v>160.6</v>
      </c>
      <c r="BY45">
        <v>0</v>
      </c>
      <c r="BZ45">
        <v>5184.8999999999996</v>
      </c>
      <c r="CA45">
        <v>0</v>
      </c>
      <c r="CB45">
        <v>55.6</v>
      </c>
      <c r="CC45">
        <v>2354.8000000000002</v>
      </c>
      <c r="CD45">
        <v>946.8</v>
      </c>
      <c r="CE45">
        <v>2879.4</v>
      </c>
      <c r="CF45">
        <v>0</v>
      </c>
      <c r="CG45" s="92">
        <v>93083.1</v>
      </c>
      <c r="CH45">
        <v>324</v>
      </c>
      <c r="CI45">
        <v>200.39999999999901</v>
      </c>
      <c r="CJ45">
        <v>0</v>
      </c>
      <c r="CK45">
        <v>1182</v>
      </c>
      <c r="CL45">
        <v>434.6</v>
      </c>
      <c r="CM45">
        <v>310.7</v>
      </c>
      <c r="CN45">
        <v>0</v>
      </c>
      <c r="CO45">
        <v>0</v>
      </c>
      <c r="CP45">
        <v>132</v>
      </c>
      <c r="CQ45">
        <v>0</v>
      </c>
      <c r="CR45">
        <v>0</v>
      </c>
      <c r="CS45">
        <v>18464.5</v>
      </c>
      <c r="CT45">
        <v>382.1</v>
      </c>
      <c r="CU45">
        <v>0</v>
      </c>
      <c r="CV45">
        <v>3470.7999999999902</v>
      </c>
      <c r="CW45">
        <v>1620.1</v>
      </c>
      <c r="CX45">
        <v>305</v>
      </c>
      <c r="CY45">
        <v>732.2</v>
      </c>
      <c r="CZ45">
        <v>54.9</v>
      </c>
      <c r="DA45">
        <v>216.4</v>
      </c>
      <c r="DB45">
        <v>0</v>
      </c>
      <c r="DC45">
        <v>0</v>
      </c>
      <c r="DD45">
        <v>116</v>
      </c>
      <c r="DE45">
        <v>0</v>
      </c>
      <c r="DF45">
        <v>50.4</v>
      </c>
      <c r="DG45">
        <v>0</v>
      </c>
      <c r="DH45">
        <v>3204.99999999999</v>
      </c>
      <c r="DI45">
        <v>85</v>
      </c>
      <c r="DJ45">
        <v>228.8</v>
      </c>
      <c r="DK45">
        <v>227.4</v>
      </c>
      <c r="DL45">
        <v>1209.2</v>
      </c>
      <c r="DM45">
        <v>8314.5</v>
      </c>
      <c r="DN45">
        <v>0</v>
      </c>
      <c r="DO45">
        <v>0</v>
      </c>
      <c r="DP45">
        <v>2265.1999999999998</v>
      </c>
      <c r="DQ45">
        <v>0</v>
      </c>
      <c r="DR45">
        <v>177.6</v>
      </c>
      <c r="DS45">
        <v>1742.5</v>
      </c>
      <c r="DT45">
        <v>812.3</v>
      </c>
      <c r="DU45">
        <v>21.7</v>
      </c>
      <c r="DV45">
        <v>123</v>
      </c>
      <c r="DW45">
        <v>0</v>
      </c>
      <c r="DX45">
        <v>327</v>
      </c>
      <c r="DY45">
        <v>554</v>
      </c>
      <c r="DZ45">
        <v>5762.0999999999904</v>
      </c>
      <c r="EA45">
        <v>166.3</v>
      </c>
      <c r="EB45">
        <v>417.9</v>
      </c>
      <c r="EC45">
        <v>29.8</v>
      </c>
      <c r="ED45">
        <v>11245</v>
      </c>
      <c r="EE45">
        <v>385.1</v>
      </c>
      <c r="EF45">
        <v>1875.1</v>
      </c>
      <c r="EG45">
        <v>1149.5999999999999</v>
      </c>
      <c r="EH45">
        <v>0</v>
      </c>
      <c r="EI45">
        <v>0</v>
      </c>
      <c r="EJ45">
        <v>3887.1</v>
      </c>
      <c r="EK45">
        <v>1100</v>
      </c>
      <c r="EL45">
        <v>0</v>
      </c>
      <c r="EM45">
        <v>0</v>
      </c>
      <c r="EN45">
        <v>0</v>
      </c>
      <c r="EO45">
        <v>1152.4000000000001</v>
      </c>
      <c r="EP45">
        <v>0</v>
      </c>
      <c r="EQ45">
        <v>0</v>
      </c>
      <c r="ER45">
        <v>0</v>
      </c>
      <c r="ES45">
        <v>1113.8</v>
      </c>
      <c r="ET45">
        <v>920</v>
      </c>
      <c r="EU45">
        <v>525</v>
      </c>
      <c r="EV45">
        <v>0</v>
      </c>
      <c r="EW45">
        <v>2133.5</v>
      </c>
      <c r="EX45">
        <v>1600.5</v>
      </c>
      <c r="EY45">
        <v>2856.2</v>
      </c>
      <c r="EZ45">
        <v>2176.1999999999998</v>
      </c>
      <c r="FA45">
        <v>1846.8999999999901</v>
      </c>
      <c r="FB45">
        <v>0</v>
      </c>
      <c r="FC45">
        <v>0</v>
      </c>
      <c r="FD45">
        <v>1247</v>
      </c>
      <c r="FE45">
        <v>0</v>
      </c>
      <c r="FF45">
        <v>0</v>
      </c>
      <c r="FG45">
        <v>433.7</v>
      </c>
      <c r="FH45">
        <v>146</v>
      </c>
      <c r="FI45">
        <v>485.8</v>
      </c>
      <c r="FJ45">
        <v>70</v>
      </c>
      <c r="FK45">
        <v>0</v>
      </c>
      <c r="FL45">
        <v>180.8</v>
      </c>
      <c r="FM45">
        <v>0</v>
      </c>
      <c r="FN45">
        <v>1254.5999999999999</v>
      </c>
      <c r="FO45">
        <v>310.60000000000002</v>
      </c>
      <c r="FP45">
        <v>802.4</v>
      </c>
      <c r="FQ45">
        <v>187</v>
      </c>
      <c r="FR45">
        <v>440.3</v>
      </c>
      <c r="FS45">
        <v>159.5</v>
      </c>
      <c r="FT45">
        <v>197.9</v>
      </c>
      <c r="FU45">
        <v>5406.8</v>
      </c>
      <c r="FV45">
        <v>561.70000000000005</v>
      </c>
      <c r="FW45">
        <v>662.2</v>
      </c>
      <c r="FX45">
        <v>0</v>
      </c>
      <c r="FY45">
        <v>0</v>
      </c>
      <c r="FZ45">
        <v>243.5</v>
      </c>
      <c r="GA45">
        <v>0</v>
      </c>
      <c r="GB45">
        <v>0</v>
      </c>
      <c r="GC45">
        <v>0</v>
      </c>
      <c r="GD45">
        <v>251.9</v>
      </c>
      <c r="GE45">
        <v>2337</v>
      </c>
      <c r="GF45">
        <v>2557.6999999999998</v>
      </c>
      <c r="GG45">
        <v>1636.2</v>
      </c>
      <c r="GH45">
        <v>203.9</v>
      </c>
      <c r="GI45">
        <v>29.7</v>
      </c>
      <c r="GJ45">
        <v>1354.3</v>
      </c>
      <c r="GK45">
        <v>0</v>
      </c>
      <c r="GL45">
        <v>155.69999999999999</v>
      </c>
      <c r="GM45">
        <v>0</v>
      </c>
      <c r="GN45">
        <v>249.2</v>
      </c>
      <c r="GO45">
        <v>0</v>
      </c>
      <c r="GP45">
        <v>75.099999999999994</v>
      </c>
      <c r="GQ45">
        <v>686.5</v>
      </c>
      <c r="GR45">
        <v>419.3</v>
      </c>
      <c r="GS45">
        <v>289.10000000000002</v>
      </c>
      <c r="GT45">
        <v>423.5</v>
      </c>
      <c r="GU45">
        <v>0</v>
      </c>
      <c r="GV45">
        <v>3058.7999999999902</v>
      </c>
      <c r="GW45">
        <v>0</v>
      </c>
      <c r="GX45">
        <v>623.29999999999995</v>
      </c>
      <c r="GY45">
        <v>131</v>
      </c>
      <c r="GZ45">
        <v>0</v>
      </c>
      <c r="HA45">
        <v>1049.9000000000001</v>
      </c>
      <c r="HB45">
        <v>206.4</v>
      </c>
      <c r="HC45">
        <v>279.3</v>
      </c>
      <c r="HD45">
        <v>0</v>
      </c>
      <c r="HE45">
        <v>11.8</v>
      </c>
      <c r="HF45">
        <v>0</v>
      </c>
    </row>
    <row r="46" spans="1:214" x14ac:dyDescent="0.25">
      <c r="A46" t="s">
        <v>310</v>
      </c>
      <c r="B46">
        <v>2</v>
      </c>
      <c r="C46">
        <v>2048.9</v>
      </c>
      <c r="D46">
        <v>33.6</v>
      </c>
      <c r="E46">
        <v>357.6</v>
      </c>
      <c r="F46">
        <v>66.5</v>
      </c>
      <c r="G46">
        <v>0</v>
      </c>
      <c r="H46">
        <v>188.4</v>
      </c>
      <c r="I46">
        <v>0</v>
      </c>
      <c r="J46">
        <v>162.5</v>
      </c>
      <c r="K46">
        <v>0</v>
      </c>
      <c r="L46">
        <v>101.7</v>
      </c>
      <c r="M46">
        <v>458.4</v>
      </c>
      <c r="N46">
        <v>0</v>
      </c>
      <c r="O46">
        <v>989.1</v>
      </c>
      <c r="P46">
        <v>624.20000000000005</v>
      </c>
      <c r="Q46">
        <v>1036.4000000000001</v>
      </c>
      <c r="R46">
        <v>279.7</v>
      </c>
      <c r="S46">
        <v>9911.3999999999905</v>
      </c>
      <c r="T46">
        <v>0</v>
      </c>
      <c r="U46">
        <v>3199.8999999999901</v>
      </c>
      <c r="V46">
        <v>75.8</v>
      </c>
      <c r="W46">
        <v>360.4</v>
      </c>
      <c r="X46">
        <v>0</v>
      </c>
      <c r="Y46">
        <v>325.39999999999998</v>
      </c>
      <c r="Z46">
        <v>0</v>
      </c>
      <c r="AA46">
        <v>799.5</v>
      </c>
      <c r="AB46">
        <v>0</v>
      </c>
      <c r="AC46">
        <v>210</v>
      </c>
      <c r="AD46">
        <v>0</v>
      </c>
      <c r="AE46">
        <v>0</v>
      </c>
      <c r="AF46">
        <v>0</v>
      </c>
      <c r="AG46">
        <v>0</v>
      </c>
      <c r="AH46">
        <v>0</v>
      </c>
      <c r="AI46">
        <v>0</v>
      </c>
      <c r="AJ46">
        <v>297.099999999999</v>
      </c>
      <c r="AK46">
        <v>1995.3</v>
      </c>
      <c r="AL46">
        <v>0</v>
      </c>
      <c r="AM46">
        <v>785.8</v>
      </c>
      <c r="AN46">
        <v>0</v>
      </c>
      <c r="AO46">
        <v>0</v>
      </c>
      <c r="AP46">
        <v>0</v>
      </c>
      <c r="AQ46">
        <v>0</v>
      </c>
      <c r="AR46">
        <v>322.3</v>
      </c>
      <c r="AS46">
        <v>275.7</v>
      </c>
      <c r="AT46">
        <v>524.6</v>
      </c>
      <c r="AU46">
        <v>0</v>
      </c>
      <c r="AV46">
        <v>916.599999999999</v>
      </c>
      <c r="AW46">
        <v>0</v>
      </c>
      <c r="AX46">
        <v>0</v>
      </c>
      <c r="AY46">
        <v>0</v>
      </c>
      <c r="AZ46">
        <v>309.89999999999998</v>
      </c>
      <c r="BA46">
        <v>1191.8</v>
      </c>
      <c r="BB46">
        <v>1473.7</v>
      </c>
      <c r="BC46">
        <v>398.8</v>
      </c>
      <c r="BD46">
        <v>265.7</v>
      </c>
      <c r="BE46">
        <v>217.7</v>
      </c>
      <c r="BF46">
        <v>0</v>
      </c>
      <c r="BG46">
        <v>557.1</v>
      </c>
      <c r="BH46">
        <v>3486.1</v>
      </c>
      <c r="BI46">
        <v>32.4</v>
      </c>
      <c r="BJ46">
        <v>0</v>
      </c>
      <c r="BK46">
        <v>1275.7</v>
      </c>
      <c r="BL46">
        <v>120</v>
      </c>
      <c r="BM46">
        <v>343.5</v>
      </c>
      <c r="BN46">
        <v>88</v>
      </c>
      <c r="BO46">
        <v>0</v>
      </c>
      <c r="BP46">
        <v>2460.1</v>
      </c>
      <c r="BQ46">
        <v>630.6</v>
      </c>
      <c r="BR46">
        <v>0</v>
      </c>
      <c r="BS46">
        <v>5503</v>
      </c>
      <c r="BT46">
        <v>0</v>
      </c>
      <c r="BU46">
        <v>0</v>
      </c>
      <c r="BV46">
        <v>44.7</v>
      </c>
      <c r="BW46">
        <v>11153.3</v>
      </c>
      <c r="BX46">
        <v>0</v>
      </c>
      <c r="BY46">
        <v>518.9</v>
      </c>
      <c r="BZ46">
        <v>2600.6</v>
      </c>
      <c r="CA46">
        <v>541.4</v>
      </c>
      <c r="CB46">
        <v>7.8</v>
      </c>
      <c r="CC46">
        <v>200.1</v>
      </c>
      <c r="CD46">
        <v>408.2</v>
      </c>
      <c r="CE46">
        <v>1038.8</v>
      </c>
      <c r="CF46">
        <v>938.8</v>
      </c>
      <c r="CG46" s="92">
        <v>69936</v>
      </c>
      <c r="CH46">
        <v>0</v>
      </c>
      <c r="CI46">
        <v>2730.2</v>
      </c>
      <c r="CJ46">
        <v>0</v>
      </c>
      <c r="CK46">
        <v>0</v>
      </c>
      <c r="CL46">
        <v>482.9</v>
      </c>
      <c r="CM46">
        <v>0</v>
      </c>
      <c r="CN46">
        <v>0</v>
      </c>
      <c r="CO46">
        <v>0</v>
      </c>
      <c r="CP46">
        <v>326.39999999999998</v>
      </c>
      <c r="CQ46">
        <v>285.5</v>
      </c>
      <c r="CR46">
        <v>0</v>
      </c>
      <c r="CS46">
        <v>5152</v>
      </c>
      <c r="CT46">
        <v>0</v>
      </c>
      <c r="CU46">
        <v>301.5</v>
      </c>
      <c r="CV46">
        <v>0</v>
      </c>
      <c r="CW46">
        <v>199.7</v>
      </c>
      <c r="CX46">
        <v>0</v>
      </c>
      <c r="CY46">
        <v>46.3</v>
      </c>
      <c r="CZ46">
        <v>869.6</v>
      </c>
      <c r="DA46">
        <v>0</v>
      </c>
      <c r="DB46">
        <v>0</v>
      </c>
      <c r="DC46">
        <v>0</v>
      </c>
      <c r="DD46">
        <v>311.7</v>
      </c>
      <c r="DE46">
        <v>0</v>
      </c>
      <c r="DF46">
        <v>788.9</v>
      </c>
      <c r="DG46">
        <v>278</v>
      </c>
      <c r="DH46">
        <v>1419.6</v>
      </c>
      <c r="DI46">
        <v>597.4</v>
      </c>
      <c r="DJ46">
        <v>34.299999999999997</v>
      </c>
      <c r="DK46">
        <v>0</v>
      </c>
      <c r="DL46">
        <v>17162.400000000001</v>
      </c>
      <c r="DM46">
        <v>6468.8</v>
      </c>
      <c r="DN46">
        <v>0</v>
      </c>
      <c r="DO46">
        <v>0</v>
      </c>
      <c r="DP46">
        <v>666.3</v>
      </c>
      <c r="DQ46">
        <v>187.7</v>
      </c>
      <c r="DR46">
        <v>137</v>
      </c>
      <c r="DS46">
        <v>1994.8</v>
      </c>
      <c r="DT46">
        <v>43.6</v>
      </c>
      <c r="DU46">
        <v>11.2</v>
      </c>
      <c r="DV46">
        <v>0</v>
      </c>
      <c r="DW46">
        <v>176.9</v>
      </c>
      <c r="DX46">
        <v>0</v>
      </c>
      <c r="DY46">
        <v>596.70000000000005</v>
      </c>
      <c r="DZ46">
        <v>1104.5</v>
      </c>
      <c r="EA46">
        <v>279.60000000000002</v>
      </c>
      <c r="EB46">
        <v>0</v>
      </c>
      <c r="EC46">
        <v>15</v>
      </c>
      <c r="ED46">
        <v>561.79999999999995</v>
      </c>
      <c r="EE46">
        <v>76</v>
      </c>
      <c r="EF46">
        <v>80.7</v>
      </c>
      <c r="EG46">
        <v>453.4</v>
      </c>
      <c r="EH46">
        <v>0</v>
      </c>
      <c r="EI46">
        <v>166.4</v>
      </c>
      <c r="EJ46">
        <v>3340.7</v>
      </c>
      <c r="EK46">
        <v>3413.9</v>
      </c>
      <c r="EL46">
        <v>88.4</v>
      </c>
      <c r="EM46">
        <v>0</v>
      </c>
      <c r="EN46">
        <v>1477.8</v>
      </c>
      <c r="EO46">
        <v>380.4</v>
      </c>
      <c r="EP46">
        <v>175.7</v>
      </c>
      <c r="EQ46">
        <v>880.599999999999</v>
      </c>
      <c r="ER46">
        <v>159.19999999999999</v>
      </c>
      <c r="ES46">
        <v>0</v>
      </c>
      <c r="ET46">
        <v>213.5</v>
      </c>
      <c r="EU46">
        <v>30.6</v>
      </c>
      <c r="EV46">
        <v>0</v>
      </c>
      <c r="EW46">
        <v>1595.8</v>
      </c>
      <c r="EX46">
        <v>3796.3</v>
      </c>
      <c r="EY46">
        <v>1027</v>
      </c>
      <c r="EZ46">
        <v>1534.4</v>
      </c>
      <c r="FA46">
        <v>1830.7</v>
      </c>
      <c r="FB46">
        <v>359</v>
      </c>
      <c r="FC46">
        <v>0</v>
      </c>
      <c r="FD46">
        <v>0</v>
      </c>
      <c r="FE46">
        <v>586.5</v>
      </c>
      <c r="FF46">
        <v>98</v>
      </c>
      <c r="FG46">
        <v>0</v>
      </c>
      <c r="FH46">
        <v>0</v>
      </c>
      <c r="FI46">
        <v>0</v>
      </c>
      <c r="FJ46">
        <v>358</v>
      </c>
      <c r="FK46">
        <v>0</v>
      </c>
      <c r="FL46">
        <v>0</v>
      </c>
      <c r="FM46">
        <v>454.1</v>
      </c>
      <c r="FN46">
        <v>391.6</v>
      </c>
      <c r="FO46">
        <v>0</v>
      </c>
      <c r="FP46">
        <v>717.7</v>
      </c>
      <c r="FQ46">
        <v>0</v>
      </c>
      <c r="FR46">
        <v>157.6</v>
      </c>
      <c r="FS46">
        <v>0</v>
      </c>
      <c r="FT46">
        <v>80</v>
      </c>
      <c r="FU46">
        <v>1672.1</v>
      </c>
      <c r="FV46">
        <v>0</v>
      </c>
      <c r="FW46">
        <v>1450</v>
      </c>
      <c r="FX46">
        <v>0</v>
      </c>
      <c r="FY46">
        <v>150.19999999999999</v>
      </c>
      <c r="FZ46">
        <v>40.799999999999997</v>
      </c>
      <c r="GA46">
        <v>0</v>
      </c>
      <c r="GB46">
        <v>0</v>
      </c>
      <c r="GC46">
        <v>0</v>
      </c>
      <c r="GD46">
        <v>418.8</v>
      </c>
      <c r="GE46">
        <v>280.2</v>
      </c>
      <c r="GF46">
        <v>2715.9</v>
      </c>
      <c r="GG46">
        <v>97.1</v>
      </c>
      <c r="GH46">
        <v>0</v>
      </c>
      <c r="GI46">
        <v>487.6</v>
      </c>
      <c r="GJ46">
        <v>854.69999999999902</v>
      </c>
      <c r="GK46">
        <v>55.2</v>
      </c>
      <c r="GL46">
        <v>4548.6000000000004</v>
      </c>
      <c r="GM46">
        <v>0</v>
      </c>
      <c r="GN46">
        <v>143</v>
      </c>
      <c r="GO46">
        <v>202</v>
      </c>
      <c r="GP46">
        <v>177.79999999999899</v>
      </c>
      <c r="GQ46">
        <v>183</v>
      </c>
      <c r="GR46">
        <v>0</v>
      </c>
      <c r="GS46">
        <v>184.5</v>
      </c>
      <c r="GT46">
        <v>210.39999999999901</v>
      </c>
      <c r="GU46">
        <v>0</v>
      </c>
      <c r="GV46">
        <v>1272.4000000000001</v>
      </c>
      <c r="GW46">
        <v>178</v>
      </c>
      <c r="GX46">
        <v>1513.19999999999</v>
      </c>
      <c r="GY46">
        <v>0</v>
      </c>
      <c r="GZ46">
        <v>122.7</v>
      </c>
      <c r="HA46">
        <v>4342.8999999999996</v>
      </c>
      <c r="HB46">
        <v>112.1</v>
      </c>
      <c r="HC46">
        <v>279.60000000000002</v>
      </c>
      <c r="HD46">
        <v>11.4</v>
      </c>
      <c r="HE46">
        <v>0</v>
      </c>
      <c r="HF46">
        <v>208.4</v>
      </c>
    </row>
    <row r="47" spans="1:214" x14ac:dyDescent="0.25">
      <c r="A47" t="s">
        <v>311</v>
      </c>
      <c r="B47">
        <v>3</v>
      </c>
      <c r="C47">
        <v>1755.3999999999901</v>
      </c>
      <c r="D47">
        <v>642.9</v>
      </c>
      <c r="E47">
        <v>0</v>
      </c>
      <c r="F47">
        <v>542.9</v>
      </c>
      <c r="G47">
        <v>0</v>
      </c>
      <c r="H47">
        <v>0</v>
      </c>
      <c r="I47">
        <v>1028.69999999999</v>
      </c>
      <c r="J47">
        <v>0</v>
      </c>
      <c r="K47">
        <v>218.9</v>
      </c>
      <c r="L47">
        <v>0</v>
      </c>
      <c r="M47">
        <v>397.8</v>
      </c>
      <c r="N47">
        <v>0</v>
      </c>
      <c r="O47">
        <v>0</v>
      </c>
      <c r="P47">
        <v>26.2</v>
      </c>
      <c r="Q47">
        <v>8218.9</v>
      </c>
      <c r="R47">
        <v>0</v>
      </c>
      <c r="S47">
        <v>10058.799999999999</v>
      </c>
      <c r="T47">
        <v>132.6</v>
      </c>
      <c r="U47">
        <v>371.5</v>
      </c>
      <c r="V47">
        <v>163.5</v>
      </c>
      <c r="W47">
        <v>0</v>
      </c>
      <c r="X47">
        <v>0</v>
      </c>
      <c r="Y47">
        <v>0</v>
      </c>
      <c r="Z47">
        <v>0</v>
      </c>
      <c r="AA47">
        <v>290.10000000000002</v>
      </c>
      <c r="AB47">
        <v>230</v>
      </c>
      <c r="AC47">
        <v>0</v>
      </c>
      <c r="AD47">
        <v>0</v>
      </c>
      <c r="AE47">
        <v>29</v>
      </c>
      <c r="AF47">
        <v>0</v>
      </c>
      <c r="AG47">
        <v>192</v>
      </c>
      <c r="AH47">
        <v>0</v>
      </c>
      <c r="AI47">
        <v>0</v>
      </c>
      <c r="AJ47">
        <v>0</v>
      </c>
      <c r="AK47">
        <v>2065</v>
      </c>
      <c r="AL47">
        <v>0</v>
      </c>
      <c r="AM47">
        <v>91.6</v>
      </c>
      <c r="AN47">
        <v>32.5</v>
      </c>
      <c r="AO47">
        <v>0</v>
      </c>
      <c r="AP47">
        <v>0</v>
      </c>
      <c r="AQ47">
        <v>0</v>
      </c>
      <c r="AR47">
        <v>1123.0999999999999</v>
      </c>
      <c r="AS47">
        <v>0</v>
      </c>
      <c r="AT47">
        <v>0</v>
      </c>
      <c r="AU47">
        <v>0</v>
      </c>
      <c r="AV47">
        <v>1127.5999999999999</v>
      </c>
      <c r="AW47">
        <v>0</v>
      </c>
      <c r="AX47">
        <v>203</v>
      </c>
      <c r="AY47">
        <v>141.80000000000001</v>
      </c>
      <c r="AZ47">
        <v>1766.6</v>
      </c>
      <c r="BA47">
        <v>494.2</v>
      </c>
      <c r="BB47">
        <v>949.4</v>
      </c>
      <c r="BC47">
        <v>415</v>
      </c>
      <c r="BD47">
        <v>0</v>
      </c>
      <c r="BE47">
        <v>2927.5999999999899</v>
      </c>
      <c r="BF47">
        <v>194</v>
      </c>
      <c r="BG47">
        <v>392.1</v>
      </c>
      <c r="BH47">
        <v>1932.69999999999</v>
      </c>
      <c r="BI47">
        <v>0</v>
      </c>
      <c r="BJ47">
        <v>0</v>
      </c>
      <c r="BK47">
        <v>19.7</v>
      </c>
      <c r="BL47">
        <v>350.2</v>
      </c>
      <c r="BM47">
        <v>0</v>
      </c>
      <c r="BN47">
        <v>864.1</v>
      </c>
      <c r="BO47">
        <v>138.30000000000001</v>
      </c>
      <c r="BP47">
        <v>2693.8</v>
      </c>
      <c r="BQ47">
        <v>118.8</v>
      </c>
      <c r="BR47">
        <v>71</v>
      </c>
      <c r="BS47">
        <v>16180.4</v>
      </c>
      <c r="BT47">
        <v>0</v>
      </c>
      <c r="BU47">
        <v>34.1</v>
      </c>
      <c r="BV47">
        <v>23.4</v>
      </c>
      <c r="BW47">
        <v>288.7</v>
      </c>
      <c r="BX47">
        <v>1068.4000000000001</v>
      </c>
      <c r="BY47">
        <v>0</v>
      </c>
      <c r="BZ47">
        <v>1310.3</v>
      </c>
      <c r="CA47">
        <v>320.89999999999998</v>
      </c>
      <c r="CB47">
        <v>0</v>
      </c>
      <c r="CC47">
        <v>38.299999999999997</v>
      </c>
      <c r="CD47">
        <v>0</v>
      </c>
      <c r="CE47">
        <v>1633</v>
      </c>
      <c r="CF47">
        <v>25.7</v>
      </c>
      <c r="CG47" s="92">
        <v>57446.3999999999</v>
      </c>
      <c r="CH47">
        <v>0</v>
      </c>
      <c r="CI47">
        <v>234.9</v>
      </c>
      <c r="CJ47">
        <v>368.2</v>
      </c>
      <c r="CK47">
        <v>95.4</v>
      </c>
      <c r="CL47">
        <v>0</v>
      </c>
      <c r="CM47">
        <v>22.6</v>
      </c>
      <c r="CN47">
        <v>0</v>
      </c>
      <c r="CO47">
        <v>185.6</v>
      </c>
      <c r="CP47">
        <v>145.6</v>
      </c>
      <c r="CQ47">
        <v>20.6</v>
      </c>
      <c r="CR47">
        <v>0</v>
      </c>
      <c r="CS47">
        <v>9115.9999999999909</v>
      </c>
      <c r="CT47">
        <v>0</v>
      </c>
      <c r="CU47">
        <v>988.3</v>
      </c>
      <c r="CV47">
        <v>0</v>
      </c>
      <c r="CW47">
        <v>351.7</v>
      </c>
      <c r="CX47">
        <v>0</v>
      </c>
      <c r="CY47">
        <v>151</v>
      </c>
      <c r="CZ47">
        <v>284.10000000000002</v>
      </c>
      <c r="DA47">
        <v>0</v>
      </c>
      <c r="DB47">
        <v>0</v>
      </c>
      <c r="DC47">
        <v>0</v>
      </c>
      <c r="DD47">
        <v>0</v>
      </c>
      <c r="DE47">
        <v>0</v>
      </c>
      <c r="DF47">
        <v>103.5</v>
      </c>
      <c r="DG47">
        <v>0</v>
      </c>
      <c r="DH47">
        <v>1719.29999999999</v>
      </c>
      <c r="DI47">
        <v>272</v>
      </c>
      <c r="DJ47">
        <v>0</v>
      </c>
      <c r="DK47">
        <v>80</v>
      </c>
      <c r="DL47">
        <v>4994.2</v>
      </c>
      <c r="DM47">
        <v>3788.8</v>
      </c>
      <c r="DN47">
        <v>0</v>
      </c>
      <c r="DO47">
        <v>87.5</v>
      </c>
      <c r="DP47">
        <v>294.2</v>
      </c>
      <c r="DQ47">
        <v>0</v>
      </c>
      <c r="DR47">
        <v>864.7</v>
      </c>
      <c r="DS47">
        <v>925.5</v>
      </c>
      <c r="DT47">
        <v>248.1</v>
      </c>
      <c r="DU47">
        <v>0</v>
      </c>
      <c r="DV47">
        <v>0</v>
      </c>
      <c r="DW47">
        <v>0</v>
      </c>
      <c r="DX47">
        <v>22.2</v>
      </c>
      <c r="DY47">
        <v>256.39999999999998</v>
      </c>
      <c r="DZ47">
        <v>57</v>
      </c>
      <c r="EA47">
        <v>0</v>
      </c>
      <c r="EB47">
        <v>10.5</v>
      </c>
      <c r="EC47">
        <v>962.9</v>
      </c>
      <c r="ED47">
        <v>1813.7</v>
      </c>
      <c r="EE47">
        <v>179.3</v>
      </c>
      <c r="EF47">
        <v>0</v>
      </c>
      <c r="EG47">
        <v>0</v>
      </c>
      <c r="EH47">
        <v>0</v>
      </c>
      <c r="EI47">
        <v>1987.2</v>
      </c>
      <c r="EJ47">
        <v>775.5</v>
      </c>
      <c r="EK47">
        <v>406.5</v>
      </c>
      <c r="EL47">
        <v>0</v>
      </c>
      <c r="EM47">
        <v>0</v>
      </c>
      <c r="EN47">
        <v>46.6</v>
      </c>
      <c r="EO47">
        <v>1119.5</v>
      </c>
      <c r="EP47">
        <v>0</v>
      </c>
      <c r="EQ47">
        <v>97.9</v>
      </c>
      <c r="ER47">
        <v>186.7</v>
      </c>
      <c r="ES47">
        <v>0</v>
      </c>
      <c r="ET47">
        <v>1289.3999999999901</v>
      </c>
      <c r="EU47">
        <v>4</v>
      </c>
      <c r="EV47">
        <v>0</v>
      </c>
      <c r="EW47">
        <v>957.89999999999895</v>
      </c>
      <c r="EX47">
        <v>4286.3999999999996</v>
      </c>
      <c r="EY47">
        <v>4723.0999999999904</v>
      </c>
      <c r="EZ47">
        <v>557.20000000000005</v>
      </c>
      <c r="FA47">
        <v>838.4</v>
      </c>
      <c r="FB47">
        <v>0</v>
      </c>
      <c r="FC47">
        <v>0</v>
      </c>
      <c r="FD47">
        <v>0</v>
      </c>
      <c r="FE47">
        <v>270.8</v>
      </c>
      <c r="FF47">
        <v>0</v>
      </c>
      <c r="FG47">
        <v>0</v>
      </c>
      <c r="FH47">
        <v>0</v>
      </c>
      <c r="FI47">
        <v>0</v>
      </c>
      <c r="FJ47">
        <v>0</v>
      </c>
      <c r="FK47">
        <v>0</v>
      </c>
      <c r="FL47">
        <v>0</v>
      </c>
      <c r="FM47">
        <v>0</v>
      </c>
      <c r="FN47">
        <v>219.1</v>
      </c>
      <c r="FO47">
        <v>0</v>
      </c>
      <c r="FP47">
        <v>2002</v>
      </c>
      <c r="FQ47">
        <v>155.69999999999999</v>
      </c>
      <c r="FR47">
        <v>1955.6</v>
      </c>
      <c r="FS47">
        <v>1155.4000000000001</v>
      </c>
      <c r="FT47">
        <v>466.6</v>
      </c>
      <c r="FU47">
        <v>269.2</v>
      </c>
      <c r="FV47">
        <v>0</v>
      </c>
      <c r="FW47">
        <v>3781.8</v>
      </c>
      <c r="FX47">
        <v>0</v>
      </c>
      <c r="FY47">
        <v>96.4</v>
      </c>
      <c r="FZ47">
        <v>0</v>
      </c>
      <c r="GA47">
        <v>1399.3</v>
      </c>
      <c r="GB47">
        <v>144</v>
      </c>
      <c r="GC47">
        <v>0</v>
      </c>
      <c r="GD47">
        <v>252.1</v>
      </c>
      <c r="GE47">
        <v>1867.2</v>
      </c>
      <c r="GF47">
        <v>1451.6</v>
      </c>
      <c r="GG47">
        <v>0</v>
      </c>
      <c r="GH47">
        <v>0</v>
      </c>
      <c r="GI47">
        <v>0</v>
      </c>
      <c r="GJ47">
        <v>204.7</v>
      </c>
      <c r="GK47">
        <v>0</v>
      </c>
      <c r="GL47">
        <v>3094</v>
      </c>
      <c r="GM47">
        <v>411.4</v>
      </c>
      <c r="GN47">
        <v>0</v>
      </c>
      <c r="GO47">
        <v>0</v>
      </c>
      <c r="GP47">
        <v>0</v>
      </c>
      <c r="GQ47">
        <v>0</v>
      </c>
      <c r="GR47">
        <v>0</v>
      </c>
      <c r="GS47">
        <v>185.6</v>
      </c>
      <c r="GT47">
        <v>101.7</v>
      </c>
      <c r="GU47">
        <v>0</v>
      </c>
      <c r="GV47">
        <v>443</v>
      </c>
      <c r="GW47">
        <v>0</v>
      </c>
      <c r="GX47">
        <v>306.10000000000002</v>
      </c>
      <c r="GY47">
        <v>69</v>
      </c>
      <c r="GZ47">
        <v>0</v>
      </c>
      <c r="HA47">
        <v>658.9</v>
      </c>
      <c r="HB47">
        <v>552.29999999999995</v>
      </c>
      <c r="HC47">
        <v>0</v>
      </c>
      <c r="HD47">
        <v>133.6</v>
      </c>
      <c r="HE47">
        <v>24</v>
      </c>
      <c r="HF47">
        <v>0</v>
      </c>
    </row>
    <row r="48" spans="1:214" x14ac:dyDescent="0.25">
      <c r="A48" t="s">
        <v>312</v>
      </c>
      <c r="B48">
        <v>4</v>
      </c>
      <c r="C48">
        <v>1658.4</v>
      </c>
      <c r="D48">
        <v>0</v>
      </c>
      <c r="E48">
        <v>0</v>
      </c>
      <c r="F48">
        <v>65.5</v>
      </c>
      <c r="G48">
        <v>231</v>
      </c>
      <c r="H48">
        <v>0</v>
      </c>
      <c r="I48">
        <v>0</v>
      </c>
      <c r="J48">
        <v>0</v>
      </c>
      <c r="K48">
        <v>108.6</v>
      </c>
      <c r="L48">
        <v>0</v>
      </c>
      <c r="M48">
        <v>941.4</v>
      </c>
      <c r="N48">
        <v>136.9</v>
      </c>
      <c r="O48">
        <v>46</v>
      </c>
      <c r="P48">
        <v>0</v>
      </c>
      <c r="Q48">
        <v>1102.2</v>
      </c>
      <c r="R48">
        <v>0</v>
      </c>
      <c r="S48">
        <v>3043.6</v>
      </c>
      <c r="T48">
        <v>655.4</v>
      </c>
      <c r="U48">
        <v>2691.4</v>
      </c>
      <c r="V48">
        <v>11</v>
      </c>
      <c r="W48">
        <v>0</v>
      </c>
      <c r="X48">
        <v>0</v>
      </c>
      <c r="Y48">
        <v>0</v>
      </c>
      <c r="Z48">
        <v>0</v>
      </c>
      <c r="AA48">
        <v>2531</v>
      </c>
      <c r="AB48">
        <v>0</v>
      </c>
      <c r="AC48">
        <v>486.3</v>
      </c>
      <c r="AD48">
        <v>212</v>
      </c>
      <c r="AE48">
        <v>123.5</v>
      </c>
      <c r="AF48">
        <v>0</v>
      </c>
      <c r="AG48">
        <v>0</v>
      </c>
      <c r="AH48">
        <v>408.2</v>
      </c>
      <c r="AI48">
        <v>0</v>
      </c>
      <c r="AJ48">
        <v>0</v>
      </c>
      <c r="AK48">
        <v>3850</v>
      </c>
      <c r="AL48">
        <v>0</v>
      </c>
      <c r="AM48">
        <v>3832.8</v>
      </c>
      <c r="AN48">
        <v>0</v>
      </c>
      <c r="AO48">
        <v>486.7</v>
      </c>
      <c r="AP48">
        <v>0</v>
      </c>
      <c r="AQ48">
        <v>0</v>
      </c>
      <c r="AR48">
        <v>105.1</v>
      </c>
      <c r="AS48">
        <v>0</v>
      </c>
      <c r="AT48">
        <v>213.89999999999901</v>
      </c>
      <c r="AU48">
        <v>0</v>
      </c>
      <c r="AV48">
        <v>1606.2</v>
      </c>
      <c r="AW48">
        <v>0</v>
      </c>
      <c r="AX48">
        <v>983.1</v>
      </c>
      <c r="AY48">
        <v>269.7</v>
      </c>
      <c r="AZ48">
        <v>0</v>
      </c>
      <c r="BA48">
        <v>247.5</v>
      </c>
      <c r="BB48">
        <v>242.2</v>
      </c>
      <c r="BC48">
        <v>1558.3</v>
      </c>
      <c r="BD48">
        <v>608</v>
      </c>
      <c r="BE48">
        <v>903.4</v>
      </c>
      <c r="BF48">
        <v>40</v>
      </c>
      <c r="BG48">
        <v>81.8</v>
      </c>
      <c r="BH48">
        <v>3360.99999999999</v>
      </c>
      <c r="BI48">
        <v>262.7</v>
      </c>
      <c r="BJ48">
        <v>0</v>
      </c>
      <c r="BK48">
        <v>253.39999999999901</v>
      </c>
      <c r="BL48">
        <v>32</v>
      </c>
      <c r="BM48">
        <v>0</v>
      </c>
      <c r="BN48">
        <v>190</v>
      </c>
      <c r="BO48">
        <v>0</v>
      </c>
      <c r="BP48">
        <v>542.099999999999</v>
      </c>
      <c r="BQ48">
        <v>190.1</v>
      </c>
      <c r="BR48">
        <v>0</v>
      </c>
      <c r="BS48">
        <v>9642.2000000000007</v>
      </c>
      <c r="BT48">
        <v>0</v>
      </c>
      <c r="BU48">
        <v>0</v>
      </c>
      <c r="BV48">
        <v>124.9</v>
      </c>
      <c r="BW48">
        <v>7475.8</v>
      </c>
      <c r="BX48">
        <v>194.8</v>
      </c>
      <c r="BY48">
        <v>0</v>
      </c>
      <c r="BZ48">
        <v>1864.49999999999</v>
      </c>
      <c r="CA48">
        <v>0</v>
      </c>
      <c r="CB48">
        <v>50</v>
      </c>
      <c r="CC48">
        <v>2837.7</v>
      </c>
      <c r="CD48">
        <v>873.3</v>
      </c>
      <c r="CE48">
        <v>1445.1</v>
      </c>
      <c r="CF48">
        <v>3222.1</v>
      </c>
      <c r="CG48" s="92">
        <v>63133.699999999903</v>
      </c>
      <c r="CH48">
        <v>0</v>
      </c>
      <c r="CI48">
        <v>999.3</v>
      </c>
      <c r="CJ48">
        <v>0</v>
      </c>
      <c r="CK48">
        <v>36</v>
      </c>
      <c r="CL48">
        <v>0</v>
      </c>
      <c r="CM48">
        <v>70</v>
      </c>
      <c r="CN48">
        <v>0</v>
      </c>
      <c r="CO48">
        <v>0</v>
      </c>
      <c r="CP48">
        <v>0</v>
      </c>
      <c r="CQ48">
        <v>0</v>
      </c>
      <c r="CR48">
        <v>425.2</v>
      </c>
      <c r="CS48">
        <v>10400.799999999899</v>
      </c>
      <c r="CT48">
        <v>0</v>
      </c>
      <c r="CU48">
        <v>616.1</v>
      </c>
      <c r="CV48">
        <v>55.9</v>
      </c>
      <c r="CW48">
        <v>387.6</v>
      </c>
      <c r="CX48">
        <v>0</v>
      </c>
      <c r="CY48">
        <v>301.5</v>
      </c>
      <c r="CZ48">
        <v>0</v>
      </c>
      <c r="DA48">
        <v>0</v>
      </c>
      <c r="DB48">
        <v>1239.5999999999999</v>
      </c>
      <c r="DC48">
        <v>0</v>
      </c>
      <c r="DD48">
        <v>0</v>
      </c>
      <c r="DE48">
        <v>102.7</v>
      </c>
      <c r="DF48">
        <v>654.099999999999</v>
      </c>
      <c r="DG48">
        <v>0</v>
      </c>
      <c r="DH48">
        <v>3705.8999999999901</v>
      </c>
      <c r="DI48">
        <v>60.3</v>
      </c>
      <c r="DJ48">
        <v>152.19999999999999</v>
      </c>
      <c r="DK48">
        <v>0</v>
      </c>
      <c r="DL48">
        <v>1246.5999999999999</v>
      </c>
      <c r="DM48">
        <v>11158.4</v>
      </c>
      <c r="DN48">
        <v>0</v>
      </c>
      <c r="DO48">
        <v>0</v>
      </c>
      <c r="DP48">
        <v>742.5</v>
      </c>
      <c r="DQ48">
        <v>0</v>
      </c>
      <c r="DR48">
        <v>692.4</v>
      </c>
      <c r="DS48">
        <v>1473.5</v>
      </c>
      <c r="DT48">
        <v>228.7</v>
      </c>
      <c r="DU48">
        <v>71.900000000000006</v>
      </c>
      <c r="DV48">
        <v>0</v>
      </c>
      <c r="DW48">
        <v>26.8</v>
      </c>
      <c r="DX48">
        <v>0</v>
      </c>
      <c r="DY48">
        <v>0</v>
      </c>
      <c r="DZ48">
        <v>1900.2</v>
      </c>
      <c r="EA48">
        <v>0</v>
      </c>
      <c r="EB48">
        <v>75.8</v>
      </c>
      <c r="EC48">
        <v>366.2</v>
      </c>
      <c r="ED48">
        <v>2795.2</v>
      </c>
      <c r="EE48">
        <v>0</v>
      </c>
      <c r="EF48">
        <v>201</v>
      </c>
      <c r="EG48">
        <v>222.4</v>
      </c>
      <c r="EH48">
        <v>97</v>
      </c>
      <c r="EI48">
        <v>319.89999999999998</v>
      </c>
      <c r="EJ48">
        <v>685.4</v>
      </c>
      <c r="EK48">
        <v>669.4</v>
      </c>
      <c r="EL48">
        <v>128.1</v>
      </c>
      <c r="EM48">
        <v>0</v>
      </c>
      <c r="EN48">
        <v>0</v>
      </c>
      <c r="EO48">
        <v>0</v>
      </c>
      <c r="EP48">
        <v>0</v>
      </c>
      <c r="EQ48">
        <v>45.7</v>
      </c>
      <c r="ER48">
        <v>0</v>
      </c>
      <c r="ES48">
        <v>0</v>
      </c>
      <c r="ET48">
        <v>108.1</v>
      </c>
      <c r="EU48">
        <v>73.3</v>
      </c>
      <c r="EV48">
        <v>0</v>
      </c>
      <c r="EW48">
        <v>730.6</v>
      </c>
      <c r="EX48">
        <v>1581.1</v>
      </c>
      <c r="EY48">
        <v>906.2</v>
      </c>
      <c r="EZ48">
        <v>1107.2</v>
      </c>
      <c r="FA48">
        <v>1613.8</v>
      </c>
      <c r="FB48">
        <v>0</v>
      </c>
      <c r="FC48">
        <v>151.4</v>
      </c>
      <c r="FD48">
        <v>0</v>
      </c>
      <c r="FE48">
        <v>0</v>
      </c>
      <c r="FF48">
        <v>0</v>
      </c>
      <c r="FG48">
        <v>0</v>
      </c>
      <c r="FH48">
        <v>0</v>
      </c>
      <c r="FI48">
        <v>0</v>
      </c>
      <c r="FJ48">
        <v>0</v>
      </c>
      <c r="FK48">
        <v>140.30000000000001</v>
      </c>
      <c r="FL48">
        <v>0</v>
      </c>
      <c r="FM48">
        <v>31.9</v>
      </c>
      <c r="FN48">
        <v>998.7</v>
      </c>
      <c r="FO48">
        <v>0</v>
      </c>
      <c r="FP48">
        <v>2598.6999999999998</v>
      </c>
      <c r="FQ48">
        <v>24.7</v>
      </c>
      <c r="FR48">
        <v>229.3</v>
      </c>
      <c r="FS48">
        <v>137</v>
      </c>
      <c r="FT48">
        <v>0</v>
      </c>
      <c r="FU48">
        <v>1581.7</v>
      </c>
      <c r="FV48">
        <v>123.5</v>
      </c>
      <c r="FW48">
        <v>643.19999999999902</v>
      </c>
      <c r="FX48">
        <v>707.7</v>
      </c>
      <c r="FY48">
        <v>365</v>
      </c>
      <c r="FZ48">
        <v>376</v>
      </c>
      <c r="GA48">
        <v>27</v>
      </c>
      <c r="GB48">
        <v>0</v>
      </c>
      <c r="GC48">
        <v>0</v>
      </c>
      <c r="GD48">
        <v>136</v>
      </c>
      <c r="GE48">
        <v>332.3</v>
      </c>
      <c r="GF48">
        <v>736.1</v>
      </c>
      <c r="GG48">
        <v>1864.19999999999</v>
      </c>
      <c r="GH48">
        <v>0</v>
      </c>
      <c r="GI48">
        <v>0</v>
      </c>
      <c r="GJ48">
        <v>1137.5999999999999</v>
      </c>
      <c r="GK48">
        <v>949.9</v>
      </c>
      <c r="GL48">
        <v>4481.5999999999904</v>
      </c>
      <c r="GM48">
        <v>674.8</v>
      </c>
      <c r="GN48">
        <v>0</v>
      </c>
      <c r="GO48">
        <v>0</v>
      </c>
      <c r="GP48">
        <v>1348.6</v>
      </c>
      <c r="GQ48">
        <v>0</v>
      </c>
      <c r="GR48">
        <v>0</v>
      </c>
      <c r="GS48">
        <v>0</v>
      </c>
      <c r="GT48">
        <v>0</v>
      </c>
      <c r="GU48">
        <v>915.1</v>
      </c>
      <c r="GV48">
        <v>0</v>
      </c>
      <c r="GW48">
        <v>0</v>
      </c>
      <c r="GX48">
        <v>426.6</v>
      </c>
      <c r="GY48">
        <v>0</v>
      </c>
      <c r="GZ48">
        <v>439.4</v>
      </c>
      <c r="HA48">
        <v>979.4</v>
      </c>
      <c r="HB48">
        <v>18.399999999999999</v>
      </c>
      <c r="HC48">
        <v>0</v>
      </c>
      <c r="HD48">
        <v>16</v>
      </c>
      <c r="HE48">
        <v>0</v>
      </c>
      <c r="HF48">
        <v>216.7</v>
      </c>
    </row>
    <row r="49" spans="1:214" x14ac:dyDescent="0.25">
      <c r="A49" t="s">
        <v>313</v>
      </c>
      <c r="B49">
        <v>5</v>
      </c>
      <c r="C49">
        <v>0</v>
      </c>
      <c r="D49">
        <v>0</v>
      </c>
      <c r="E49">
        <v>0</v>
      </c>
      <c r="F49">
        <v>0</v>
      </c>
      <c r="G49">
        <v>0</v>
      </c>
      <c r="H49">
        <v>571.79999999999995</v>
      </c>
      <c r="I49">
        <v>0</v>
      </c>
      <c r="J49">
        <v>0</v>
      </c>
      <c r="K49">
        <v>0</v>
      </c>
      <c r="L49">
        <v>0</v>
      </c>
      <c r="M49">
        <v>0</v>
      </c>
      <c r="N49">
        <v>0</v>
      </c>
      <c r="O49">
        <v>0</v>
      </c>
      <c r="P49">
        <v>0</v>
      </c>
      <c r="Q49">
        <v>9699.4</v>
      </c>
      <c r="R49">
        <v>0</v>
      </c>
      <c r="S49">
        <v>5011.7999999999902</v>
      </c>
      <c r="T49">
        <v>1541</v>
      </c>
      <c r="U49">
        <v>0</v>
      </c>
      <c r="V49">
        <v>0</v>
      </c>
      <c r="W49">
        <v>0</v>
      </c>
      <c r="X49">
        <v>0</v>
      </c>
      <c r="Y49">
        <v>0</v>
      </c>
      <c r="Z49">
        <v>0</v>
      </c>
      <c r="AA49">
        <v>53.9</v>
      </c>
      <c r="AB49">
        <v>0</v>
      </c>
      <c r="AC49">
        <v>0</v>
      </c>
      <c r="AD49">
        <v>0</v>
      </c>
      <c r="AE49">
        <v>0</v>
      </c>
      <c r="AF49">
        <v>0</v>
      </c>
      <c r="AG49">
        <v>0</v>
      </c>
      <c r="AH49">
        <v>38</v>
      </c>
      <c r="AI49">
        <v>0</v>
      </c>
      <c r="AJ49">
        <v>1407.4</v>
      </c>
      <c r="AK49">
        <v>0</v>
      </c>
      <c r="AL49">
        <v>853.3</v>
      </c>
      <c r="AM49">
        <v>0</v>
      </c>
      <c r="AN49">
        <v>0</v>
      </c>
      <c r="AO49">
        <v>0</v>
      </c>
      <c r="AP49">
        <v>2141</v>
      </c>
      <c r="AQ49">
        <v>0</v>
      </c>
      <c r="AR49">
        <v>0</v>
      </c>
      <c r="AS49">
        <v>0</v>
      </c>
      <c r="AT49">
        <v>0</v>
      </c>
      <c r="AU49">
        <v>705.5</v>
      </c>
      <c r="AV49">
        <v>40</v>
      </c>
      <c r="AW49">
        <v>604.599999999999</v>
      </c>
      <c r="AX49">
        <v>0</v>
      </c>
      <c r="AY49">
        <v>0</v>
      </c>
      <c r="AZ49">
        <v>0</v>
      </c>
      <c r="BA49">
        <v>112.6</v>
      </c>
      <c r="BB49">
        <v>0</v>
      </c>
      <c r="BC49">
        <v>0</v>
      </c>
      <c r="BD49">
        <v>0</v>
      </c>
      <c r="BE49">
        <v>4112.6000000000004</v>
      </c>
      <c r="BF49">
        <v>224.9</v>
      </c>
      <c r="BG49">
        <v>757.69999999999902</v>
      </c>
      <c r="BH49">
        <v>0</v>
      </c>
      <c r="BI49">
        <v>0</v>
      </c>
      <c r="BJ49">
        <v>0</v>
      </c>
      <c r="BK49">
        <v>157</v>
      </c>
      <c r="BL49">
        <v>0</v>
      </c>
      <c r="BM49">
        <v>33.5</v>
      </c>
      <c r="BN49">
        <v>0</v>
      </c>
      <c r="BO49">
        <v>0</v>
      </c>
      <c r="BP49">
        <v>2176.4</v>
      </c>
      <c r="BQ49">
        <v>0</v>
      </c>
      <c r="BR49">
        <v>0</v>
      </c>
      <c r="BS49">
        <v>754.2</v>
      </c>
      <c r="BT49">
        <v>0</v>
      </c>
      <c r="BU49">
        <v>0</v>
      </c>
      <c r="BV49">
        <v>0</v>
      </c>
      <c r="BW49">
        <v>3164.3</v>
      </c>
      <c r="BX49">
        <v>185.6</v>
      </c>
      <c r="BY49">
        <v>0</v>
      </c>
      <c r="BZ49">
        <v>27.7</v>
      </c>
      <c r="CA49">
        <v>0</v>
      </c>
      <c r="CB49">
        <v>0</v>
      </c>
      <c r="CC49">
        <v>0</v>
      </c>
      <c r="CD49">
        <v>0</v>
      </c>
      <c r="CE49">
        <v>676.8</v>
      </c>
      <c r="CF49">
        <v>37.9</v>
      </c>
      <c r="CG49" s="92">
        <v>21726.8999999999</v>
      </c>
      <c r="CH49">
        <v>0</v>
      </c>
      <c r="CI49">
        <v>464.9</v>
      </c>
      <c r="CJ49">
        <v>0</v>
      </c>
      <c r="CK49">
        <v>0</v>
      </c>
      <c r="CL49">
        <v>0</v>
      </c>
      <c r="CM49">
        <v>27.7</v>
      </c>
      <c r="CN49">
        <v>0</v>
      </c>
      <c r="CO49">
        <v>0</v>
      </c>
      <c r="CP49">
        <v>0</v>
      </c>
      <c r="CQ49">
        <v>0</v>
      </c>
      <c r="CR49">
        <v>0</v>
      </c>
      <c r="CS49">
        <v>8821.6999999999898</v>
      </c>
      <c r="CT49">
        <v>0</v>
      </c>
      <c r="CU49">
        <v>0</v>
      </c>
      <c r="CV49">
        <v>0</v>
      </c>
      <c r="CW49">
        <v>2633.2</v>
      </c>
      <c r="CX49">
        <v>0</v>
      </c>
      <c r="CY49">
        <v>0</v>
      </c>
      <c r="CZ49">
        <v>0</v>
      </c>
      <c r="DA49">
        <v>0</v>
      </c>
      <c r="DB49">
        <v>0</v>
      </c>
      <c r="DC49">
        <v>0</v>
      </c>
      <c r="DD49">
        <v>0</v>
      </c>
      <c r="DE49">
        <v>0</v>
      </c>
      <c r="DF49">
        <v>0</v>
      </c>
      <c r="DG49">
        <v>1588.99999999999</v>
      </c>
      <c r="DH49">
        <v>2184.9</v>
      </c>
      <c r="DI49">
        <v>0</v>
      </c>
      <c r="DJ49">
        <v>306.7</v>
      </c>
      <c r="DK49">
        <v>0</v>
      </c>
      <c r="DL49">
        <v>1823.7</v>
      </c>
      <c r="DM49">
        <v>4537.99999999999</v>
      </c>
      <c r="DN49">
        <v>0</v>
      </c>
      <c r="DO49">
        <v>0</v>
      </c>
      <c r="DP49">
        <v>2777.9</v>
      </c>
      <c r="DQ49">
        <v>24.6</v>
      </c>
      <c r="DR49">
        <v>0</v>
      </c>
      <c r="DS49">
        <v>641.5</v>
      </c>
      <c r="DT49">
        <v>0</v>
      </c>
      <c r="DU49">
        <v>693.8</v>
      </c>
      <c r="DV49">
        <v>2859.5</v>
      </c>
      <c r="DW49">
        <v>0</v>
      </c>
      <c r="DX49">
        <v>0</v>
      </c>
      <c r="DY49">
        <v>0</v>
      </c>
      <c r="DZ49">
        <v>0</v>
      </c>
      <c r="EA49">
        <v>0</v>
      </c>
      <c r="EB49">
        <v>0</v>
      </c>
      <c r="EC49">
        <v>0</v>
      </c>
      <c r="ED49">
        <v>0</v>
      </c>
      <c r="EE49">
        <v>0</v>
      </c>
      <c r="EF49">
        <v>0</v>
      </c>
      <c r="EG49">
        <v>0</v>
      </c>
      <c r="EH49">
        <v>0</v>
      </c>
      <c r="EI49">
        <v>0</v>
      </c>
      <c r="EJ49">
        <v>0</v>
      </c>
      <c r="EK49">
        <v>0</v>
      </c>
      <c r="EL49">
        <v>90.1</v>
      </c>
      <c r="EM49">
        <v>0</v>
      </c>
      <c r="EN49">
        <v>0</v>
      </c>
      <c r="EO49">
        <v>116.6</v>
      </c>
      <c r="EP49">
        <v>0</v>
      </c>
      <c r="EQ49">
        <v>2146.6999999999998</v>
      </c>
      <c r="ER49">
        <v>0</v>
      </c>
      <c r="ES49">
        <v>782.8</v>
      </c>
      <c r="ET49">
        <v>64.400000000000006</v>
      </c>
      <c r="EU49">
        <v>100</v>
      </c>
      <c r="EV49">
        <v>0</v>
      </c>
      <c r="EW49">
        <v>0</v>
      </c>
      <c r="EX49">
        <v>0</v>
      </c>
      <c r="EY49">
        <v>0</v>
      </c>
      <c r="EZ49">
        <v>0</v>
      </c>
      <c r="FA49">
        <v>0</v>
      </c>
      <c r="FB49">
        <v>0</v>
      </c>
      <c r="FC49">
        <v>0</v>
      </c>
      <c r="FD49">
        <v>129.4</v>
      </c>
      <c r="FE49">
        <v>0</v>
      </c>
      <c r="FF49">
        <v>0</v>
      </c>
      <c r="FG49">
        <v>0</v>
      </c>
      <c r="FH49">
        <v>0</v>
      </c>
      <c r="FI49">
        <v>0</v>
      </c>
      <c r="FJ49">
        <v>0</v>
      </c>
      <c r="FK49">
        <v>0</v>
      </c>
      <c r="FL49">
        <v>0</v>
      </c>
      <c r="FM49">
        <v>0</v>
      </c>
      <c r="FN49">
        <v>0</v>
      </c>
      <c r="FO49">
        <v>0</v>
      </c>
      <c r="FP49">
        <v>0</v>
      </c>
      <c r="FQ49">
        <v>1091.3</v>
      </c>
      <c r="FR49">
        <v>89.9</v>
      </c>
      <c r="FS49">
        <v>41.6</v>
      </c>
      <c r="FT49">
        <v>0</v>
      </c>
      <c r="FU49">
        <v>0</v>
      </c>
      <c r="FV49">
        <v>0</v>
      </c>
      <c r="FW49">
        <v>0</v>
      </c>
      <c r="FX49">
        <v>0</v>
      </c>
      <c r="FY49">
        <v>0</v>
      </c>
      <c r="FZ49">
        <v>0</v>
      </c>
      <c r="GA49">
        <v>218.5</v>
      </c>
      <c r="GB49">
        <v>0</v>
      </c>
      <c r="GC49">
        <v>597.4</v>
      </c>
      <c r="GD49">
        <v>0</v>
      </c>
      <c r="GE49">
        <v>1280.3</v>
      </c>
      <c r="GF49">
        <v>0</v>
      </c>
      <c r="GG49">
        <v>674.2</v>
      </c>
      <c r="GH49">
        <v>0</v>
      </c>
      <c r="GI49">
        <v>724.599999999999</v>
      </c>
      <c r="GJ49">
        <v>0</v>
      </c>
      <c r="GK49">
        <v>0</v>
      </c>
      <c r="GL49">
        <v>128.4</v>
      </c>
      <c r="GM49">
        <v>0</v>
      </c>
      <c r="GN49">
        <v>0</v>
      </c>
      <c r="GO49">
        <v>0</v>
      </c>
      <c r="GP49">
        <v>86.8</v>
      </c>
      <c r="GQ49">
        <v>0</v>
      </c>
      <c r="GR49">
        <v>0</v>
      </c>
      <c r="GS49">
        <v>0</v>
      </c>
      <c r="GT49">
        <v>0</v>
      </c>
      <c r="GU49">
        <v>0</v>
      </c>
      <c r="GV49">
        <v>0</v>
      </c>
      <c r="GW49">
        <v>0</v>
      </c>
      <c r="GX49">
        <v>0</v>
      </c>
      <c r="GY49">
        <v>27.7</v>
      </c>
      <c r="GZ49">
        <v>0</v>
      </c>
      <c r="HA49">
        <v>0</v>
      </c>
      <c r="HB49">
        <v>0</v>
      </c>
      <c r="HC49">
        <v>0</v>
      </c>
      <c r="HD49">
        <v>0</v>
      </c>
      <c r="HE49">
        <v>0</v>
      </c>
      <c r="HF49">
        <v>0</v>
      </c>
    </row>
    <row r="50" spans="1:214" x14ac:dyDescent="0.25">
      <c r="A50" t="s">
        <v>314</v>
      </c>
      <c r="B50">
        <v>6</v>
      </c>
      <c r="C50">
        <v>1164.3999999999901</v>
      </c>
      <c r="D50">
        <v>0</v>
      </c>
      <c r="E50">
        <v>0</v>
      </c>
      <c r="F50">
        <v>0</v>
      </c>
      <c r="G50">
        <v>0</v>
      </c>
      <c r="H50">
        <v>0</v>
      </c>
      <c r="I50">
        <v>0</v>
      </c>
      <c r="J50">
        <v>0</v>
      </c>
      <c r="K50">
        <v>0</v>
      </c>
      <c r="L50">
        <v>0</v>
      </c>
      <c r="M50">
        <v>0</v>
      </c>
      <c r="N50">
        <v>0</v>
      </c>
      <c r="O50">
        <v>111.5</v>
      </c>
      <c r="P50">
        <v>0</v>
      </c>
      <c r="Q50">
        <v>0</v>
      </c>
      <c r="R50">
        <v>0</v>
      </c>
      <c r="S50">
        <v>543.6</v>
      </c>
      <c r="T50">
        <v>0</v>
      </c>
      <c r="U50">
        <v>75.8</v>
      </c>
      <c r="V50">
        <v>0</v>
      </c>
      <c r="W50">
        <v>0</v>
      </c>
      <c r="X50">
        <v>319.39999999999998</v>
      </c>
      <c r="Y50">
        <v>0</v>
      </c>
      <c r="Z50">
        <v>0</v>
      </c>
      <c r="AA50">
        <v>0</v>
      </c>
      <c r="AB50">
        <v>0</v>
      </c>
      <c r="AC50">
        <v>0</v>
      </c>
      <c r="AD50">
        <v>0</v>
      </c>
      <c r="AE50">
        <v>0</v>
      </c>
      <c r="AF50">
        <v>0</v>
      </c>
      <c r="AG50">
        <v>0</v>
      </c>
      <c r="AH50">
        <v>0</v>
      </c>
      <c r="AI50">
        <v>0</v>
      </c>
      <c r="AJ50">
        <v>0</v>
      </c>
      <c r="AK50">
        <v>737.7</v>
      </c>
      <c r="AL50">
        <v>0</v>
      </c>
      <c r="AM50">
        <v>0</v>
      </c>
      <c r="AN50">
        <v>35.9</v>
      </c>
      <c r="AO50">
        <v>0</v>
      </c>
      <c r="AP50">
        <v>0</v>
      </c>
      <c r="AQ50">
        <v>0</v>
      </c>
      <c r="AR50">
        <v>1540.5</v>
      </c>
      <c r="AS50">
        <v>0</v>
      </c>
      <c r="AT50">
        <v>0</v>
      </c>
      <c r="AU50">
        <v>0</v>
      </c>
      <c r="AV50">
        <v>1321.7</v>
      </c>
      <c r="AW50">
        <v>0</v>
      </c>
      <c r="AX50">
        <v>0</v>
      </c>
      <c r="AY50">
        <v>0</v>
      </c>
      <c r="AZ50">
        <v>0</v>
      </c>
      <c r="BA50">
        <v>159.69999999999999</v>
      </c>
      <c r="BB50">
        <v>110</v>
      </c>
      <c r="BC50">
        <v>0</v>
      </c>
      <c r="BD50">
        <v>0</v>
      </c>
      <c r="BE50">
        <v>0</v>
      </c>
      <c r="BF50">
        <v>0</v>
      </c>
      <c r="BG50">
        <v>0</v>
      </c>
      <c r="BH50">
        <v>1904.5</v>
      </c>
      <c r="BI50">
        <v>0</v>
      </c>
      <c r="BJ50">
        <v>79.900000000000006</v>
      </c>
      <c r="BK50">
        <v>49.5</v>
      </c>
      <c r="BL50">
        <v>0</v>
      </c>
      <c r="BM50">
        <v>0</v>
      </c>
      <c r="BN50">
        <v>0</v>
      </c>
      <c r="BO50">
        <v>596.29999999999995</v>
      </c>
      <c r="BP50">
        <v>0</v>
      </c>
      <c r="BQ50">
        <v>16</v>
      </c>
      <c r="BR50">
        <v>0</v>
      </c>
      <c r="BS50">
        <v>6956.6</v>
      </c>
      <c r="BT50">
        <v>0</v>
      </c>
      <c r="BU50">
        <v>196.7</v>
      </c>
      <c r="BV50">
        <v>0</v>
      </c>
      <c r="BW50">
        <v>10.5</v>
      </c>
      <c r="BX50">
        <v>0</v>
      </c>
      <c r="BY50">
        <v>0</v>
      </c>
      <c r="BZ50">
        <v>205.2</v>
      </c>
      <c r="CA50">
        <v>0</v>
      </c>
      <c r="CB50">
        <v>0</v>
      </c>
      <c r="CC50">
        <v>274.2</v>
      </c>
      <c r="CD50">
        <v>0</v>
      </c>
      <c r="CE50">
        <v>30.5</v>
      </c>
      <c r="CF50">
        <v>0</v>
      </c>
      <c r="CG50" s="92">
        <v>1709.19999999999</v>
      </c>
      <c r="CH50">
        <v>0</v>
      </c>
      <c r="CI50">
        <v>0</v>
      </c>
      <c r="CJ50">
        <v>14.9</v>
      </c>
      <c r="CK50">
        <v>2233.6</v>
      </c>
      <c r="CL50">
        <v>183.6</v>
      </c>
      <c r="CM50">
        <v>0</v>
      </c>
      <c r="CN50">
        <v>0</v>
      </c>
      <c r="CO50">
        <v>0</v>
      </c>
      <c r="CP50">
        <v>61.9</v>
      </c>
      <c r="CQ50">
        <v>582.19999999999902</v>
      </c>
      <c r="CR50">
        <v>307.2</v>
      </c>
      <c r="CS50">
        <v>5504.2</v>
      </c>
      <c r="CT50">
        <v>0</v>
      </c>
      <c r="CU50">
        <v>0</v>
      </c>
      <c r="CV50">
        <v>0</v>
      </c>
      <c r="CW50">
        <v>0</v>
      </c>
      <c r="CX50">
        <v>0</v>
      </c>
      <c r="CY50">
        <v>0</v>
      </c>
      <c r="CZ50">
        <v>240.8</v>
      </c>
      <c r="DA50">
        <v>0</v>
      </c>
      <c r="DB50">
        <v>0</v>
      </c>
      <c r="DC50">
        <v>0</v>
      </c>
      <c r="DD50">
        <v>0</v>
      </c>
      <c r="DE50">
        <v>0</v>
      </c>
      <c r="DF50">
        <v>0</v>
      </c>
      <c r="DG50">
        <v>38.700000000000003</v>
      </c>
      <c r="DH50">
        <v>0</v>
      </c>
      <c r="DI50">
        <v>0</v>
      </c>
      <c r="DJ50">
        <v>0</v>
      </c>
      <c r="DK50">
        <v>0</v>
      </c>
      <c r="DL50">
        <v>1752.1</v>
      </c>
      <c r="DM50">
        <v>160</v>
      </c>
      <c r="DN50">
        <v>0</v>
      </c>
      <c r="DO50">
        <v>0</v>
      </c>
      <c r="DP50">
        <v>0</v>
      </c>
      <c r="DQ50">
        <v>0</v>
      </c>
      <c r="DR50">
        <v>1972.69999999999</v>
      </c>
      <c r="DS50">
        <v>2660.9</v>
      </c>
      <c r="DT50">
        <v>0</v>
      </c>
      <c r="DU50">
        <v>36.5</v>
      </c>
      <c r="DV50">
        <v>602.20000000000005</v>
      </c>
      <c r="DW50">
        <v>945.9</v>
      </c>
      <c r="DX50">
        <v>0</v>
      </c>
      <c r="DY50">
        <v>0</v>
      </c>
      <c r="DZ50">
        <v>0</v>
      </c>
      <c r="EA50">
        <v>176.7</v>
      </c>
      <c r="EB50">
        <v>0</v>
      </c>
      <c r="EC50">
        <v>0</v>
      </c>
      <c r="ED50">
        <v>0</v>
      </c>
      <c r="EE50">
        <v>0</v>
      </c>
      <c r="EF50">
        <v>0</v>
      </c>
      <c r="EG50">
        <v>0</v>
      </c>
      <c r="EH50">
        <v>0</v>
      </c>
      <c r="EI50">
        <v>85.7</v>
      </c>
      <c r="EJ50">
        <v>15.5</v>
      </c>
      <c r="EK50">
        <v>0</v>
      </c>
      <c r="EL50">
        <v>8.6999999999999993</v>
      </c>
      <c r="EM50">
        <v>0</v>
      </c>
      <c r="EN50">
        <v>0</v>
      </c>
      <c r="EO50">
        <v>76.599999999999994</v>
      </c>
      <c r="EP50">
        <v>0</v>
      </c>
      <c r="EQ50">
        <v>0</v>
      </c>
      <c r="ER50">
        <v>0</v>
      </c>
      <c r="ES50">
        <v>0</v>
      </c>
      <c r="ET50">
        <v>429.9</v>
      </c>
      <c r="EU50">
        <v>0</v>
      </c>
      <c r="EV50">
        <v>0</v>
      </c>
      <c r="EW50">
        <v>64.7</v>
      </c>
      <c r="EX50">
        <v>114.8</v>
      </c>
      <c r="EY50">
        <v>0</v>
      </c>
      <c r="EZ50">
        <v>24.5</v>
      </c>
      <c r="FA50">
        <v>0</v>
      </c>
      <c r="FB50">
        <v>0</v>
      </c>
      <c r="FC50">
        <v>0</v>
      </c>
      <c r="FD50">
        <v>0</v>
      </c>
      <c r="FE50">
        <v>0</v>
      </c>
      <c r="FF50">
        <v>0</v>
      </c>
      <c r="FG50">
        <v>0</v>
      </c>
      <c r="FH50">
        <v>0</v>
      </c>
      <c r="FI50">
        <v>0</v>
      </c>
      <c r="FJ50">
        <v>0</v>
      </c>
      <c r="FK50">
        <v>0</v>
      </c>
      <c r="FL50">
        <v>0</v>
      </c>
      <c r="FM50">
        <v>0</v>
      </c>
      <c r="FN50">
        <v>0</v>
      </c>
      <c r="FO50">
        <v>0</v>
      </c>
      <c r="FP50">
        <v>0</v>
      </c>
      <c r="FQ50">
        <v>0</v>
      </c>
      <c r="FR50">
        <v>165.7</v>
      </c>
      <c r="FS50">
        <v>0</v>
      </c>
      <c r="FT50">
        <v>0</v>
      </c>
      <c r="FU50">
        <v>0</v>
      </c>
      <c r="FV50">
        <v>0</v>
      </c>
      <c r="FW50">
        <v>0</v>
      </c>
      <c r="FX50">
        <v>0</v>
      </c>
      <c r="FY50">
        <v>0</v>
      </c>
      <c r="FZ50">
        <v>0</v>
      </c>
      <c r="GA50">
        <v>228.5</v>
      </c>
      <c r="GB50">
        <v>627.29999999999995</v>
      </c>
      <c r="GC50">
        <v>0</v>
      </c>
      <c r="GD50">
        <v>0</v>
      </c>
      <c r="GE50">
        <v>0</v>
      </c>
      <c r="GF50">
        <v>0</v>
      </c>
      <c r="GG50">
        <v>120.6</v>
      </c>
      <c r="GH50">
        <v>0</v>
      </c>
      <c r="GI50">
        <v>0</v>
      </c>
      <c r="GJ50">
        <v>100.2</v>
      </c>
      <c r="GK50">
        <v>0</v>
      </c>
      <c r="GL50">
        <v>488.4</v>
      </c>
      <c r="GM50">
        <v>0</v>
      </c>
      <c r="GN50">
        <v>0</v>
      </c>
      <c r="GO50">
        <v>0</v>
      </c>
      <c r="GP50">
        <v>0</v>
      </c>
      <c r="GQ50">
        <v>0</v>
      </c>
      <c r="GR50">
        <v>0</v>
      </c>
      <c r="GS50">
        <v>0</v>
      </c>
      <c r="GT50">
        <v>0</v>
      </c>
      <c r="GU50">
        <v>0</v>
      </c>
      <c r="GV50">
        <v>0</v>
      </c>
      <c r="GW50">
        <v>0</v>
      </c>
      <c r="GX50">
        <v>0</v>
      </c>
      <c r="GY50">
        <v>219</v>
      </c>
      <c r="GZ50">
        <v>0</v>
      </c>
      <c r="HA50">
        <v>0</v>
      </c>
      <c r="HB50">
        <v>0</v>
      </c>
      <c r="HC50">
        <v>0</v>
      </c>
      <c r="HD50">
        <v>0</v>
      </c>
      <c r="HE50">
        <v>247.2</v>
      </c>
      <c r="HF50">
        <v>0</v>
      </c>
    </row>
    <row r="51" spans="1:214" x14ac:dyDescent="0.25">
      <c r="A51" t="s">
        <v>315</v>
      </c>
      <c r="B51">
        <v>1</v>
      </c>
      <c r="C51">
        <v>4085.6</v>
      </c>
      <c r="D51">
        <v>108.7</v>
      </c>
      <c r="E51">
        <v>135.19999999999999</v>
      </c>
      <c r="F51">
        <v>271</v>
      </c>
      <c r="G51">
        <v>0</v>
      </c>
      <c r="H51">
        <v>0</v>
      </c>
      <c r="I51">
        <v>0</v>
      </c>
      <c r="J51">
        <v>1389.6</v>
      </c>
      <c r="K51">
        <v>331.4</v>
      </c>
      <c r="L51">
        <v>90</v>
      </c>
      <c r="M51">
        <v>133.19999999999999</v>
      </c>
      <c r="N51">
        <v>2209.9</v>
      </c>
      <c r="O51">
        <v>3089.7</v>
      </c>
      <c r="P51">
        <v>82.4</v>
      </c>
      <c r="Q51">
        <v>1748.3999999999901</v>
      </c>
      <c r="R51">
        <v>0</v>
      </c>
      <c r="S51">
        <v>3411.1</v>
      </c>
      <c r="T51">
        <v>193.8</v>
      </c>
      <c r="U51">
        <v>220.3</v>
      </c>
      <c r="V51">
        <v>118.1</v>
      </c>
      <c r="W51">
        <v>0</v>
      </c>
      <c r="X51">
        <v>528.20000000000005</v>
      </c>
      <c r="Y51">
        <v>0</v>
      </c>
      <c r="Z51">
        <v>102.6</v>
      </c>
      <c r="AA51">
        <v>317.60000000000002</v>
      </c>
      <c r="AB51">
        <v>0</v>
      </c>
      <c r="AC51">
        <v>164.6</v>
      </c>
      <c r="AD51">
        <v>0</v>
      </c>
      <c r="AE51">
        <v>150.4</v>
      </c>
      <c r="AF51">
        <v>264</v>
      </c>
      <c r="AG51">
        <v>305.39999999999998</v>
      </c>
      <c r="AH51">
        <v>0</v>
      </c>
      <c r="AI51">
        <v>550</v>
      </c>
      <c r="AJ51">
        <v>389.9</v>
      </c>
      <c r="AK51">
        <v>1470.3</v>
      </c>
      <c r="AL51">
        <v>8412.2999999999993</v>
      </c>
      <c r="AM51">
        <v>213.3</v>
      </c>
      <c r="AN51">
        <v>662.6</v>
      </c>
      <c r="AO51">
        <v>487.8</v>
      </c>
      <c r="AP51">
        <v>0</v>
      </c>
      <c r="AQ51">
        <v>255.3</v>
      </c>
      <c r="AR51">
        <v>3113.3</v>
      </c>
      <c r="AS51">
        <v>0</v>
      </c>
      <c r="AT51">
        <v>510.2</v>
      </c>
      <c r="AU51">
        <v>0</v>
      </c>
      <c r="AV51">
        <v>0</v>
      </c>
      <c r="AW51">
        <v>0</v>
      </c>
      <c r="AX51">
        <v>1138.7</v>
      </c>
      <c r="AY51">
        <v>0</v>
      </c>
      <c r="AZ51">
        <v>577</v>
      </c>
      <c r="BA51">
        <v>564.5</v>
      </c>
      <c r="BB51">
        <v>308.5</v>
      </c>
      <c r="BC51">
        <v>1317.2</v>
      </c>
      <c r="BD51">
        <v>492</v>
      </c>
      <c r="BE51">
        <v>904</v>
      </c>
      <c r="BF51">
        <v>1387.3</v>
      </c>
      <c r="BG51">
        <v>1102.2</v>
      </c>
      <c r="BH51">
        <v>4314.6000000000004</v>
      </c>
      <c r="BI51">
        <v>0</v>
      </c>
      <c r="BJ51">
        <v>198</v>
      </c>
      <c r="BK51">
        <v>1841.8</v>
      </c>
      <c r="BL51">
        <v>402.4</v>
      </c>
      <c r="BM51">
        <v>0</v>
      </c>
      <c r="BN51">
        <v>483.8</v>
      </c>
      <c r="BO51">
        <v>0</v>
      </c>
      <c r="BP51">
        <v>968.5</v>
      </c>
      <c r="BQ51">
        <v>587.4</v>
      </c>
      <c r="BR51">
        <v>432.8</v>
      </c>
      <c r="BS51">
        <v>7151.7</v>
      </c>
      <c r="BT51">
        <v>17.5</v>
      </c>
      <c r="BU51">
        <v>0</v>
      </c>
      <c r="BV51">
        <v>831.1</v>
      </c>
      <c r="BW51">
        <v>1518.5</v>
      </c>
      <c r="BX51">
        <v>841.8</v>
      </c>
      <c r="BY51">
        <v>0</v>
      </c>
      <c r="BZ51">
        <v>4239.3</v>
      </c>
      <c r="CA51">
        <v>131.80000000000001</v>
      </c>
      <c r="CB51">
        <v>152.1</v>
      </c>
      <c r="CC51">
        <v>1147.5999999999999</v>
      </c>
      <c r="CD51">
        <v>0</v>
      </c>
      <c r="CE51">
        <v>691.3</v>
      </c>
      <c r="CF51">
        <v>608.4</v>
      </c>
      <c r="CG51" s="92">
        <v>34501.8999999999</v>
      </c>
      <c r="CH51">
        <v>479.9</v>
      </c>
      <c r="CI51">
        <v>1275.5</v>
      </c>
      <c r="CJ51">
        <v>0</v>
      </c>
      <c r="CK51">
        <v>2931.9</v>
      </c>
      <c r="CL51">
        <v>362.3</v>
      </c>
      <c r="CM51">
        <v>62.8</v>
      </c>
      <c r="CN51">
        <v>147</v>
      </c>
      <c r="CO51">
        <v>0</v>
      </c>
      <c r="CP51">
        <v>432.7</v>
      </c>
      <c r="CQ51">
        <v>100</v>
      </c>
      <c r="CR51">
        <v>0</v>
      </c>
      <c r="CS51">
        <v>13140.3999999999</v>
      </c>
      <c r="CT51">
        <v>146.19999999999999</v>
      </c>
      <c r="CU51">
        <v>0</v>
      </c>
      <c r="CV51">
        <v>735.5</v>
      </c>
      <c r="CW51">
        <v>2033.5</v>
      </c>
      <c r="CX51">
        <v>0</v>
      </c>
      <c r="CY51">
        <v>422.9</v>
      </c>
      <c r="CZ51">
        <v>1497.19999999999</v>
      </c>
      <c r="DA51">
        <v>966.1</v>
      </c>
      <c r="DB51">
        <v>105</v>
      </c>
      <c r="DC51">
        <v>681.4</v>
      </c>
      <c r="DD51">
        <v>180.29999999999899</v>
      </c>
      <c r="DE51">
        <v>0</v>
      </c>
      <c r="DF51">
        <v>766.1</v>
      </c>
      <c r="DG51">
        <v>0</v>
      </c>
      <c r="DH51">
        <v>1050.8</v>
      </c>
      <c r="DI51">
        <v>0</v>
      </c>
      <c r="DJ51">
        <v>203.8</v>
      </c>
      <c r="DK51">
        <v>0</v>
      </c>
      <c r="DL51">
        <v>1051.7</v>
      </c>
      <c r="DM51">
        <v>3320.3999999999901</v>
      </c>
      <c r="DN51">
        <v>0</v>
      </c>
      <c r="DO51">
        <v>82</v>
      </c>
      <c r="DP51">
        <v>1293.19999999999</v>
      </c>
      <c r="DQ51">
        <v>0</v>
      </c>
      <c r="DR51">
        <v>519.5</v>
      </c>
      <c r="DS51">
        <v>5730.2</v>
      </c>
      <c r="DT51">
        <v>634.4</v>
      </c>
      <c r="DU51">
        <v>162.5</v>
      </c>
      <c r="DV51">
        <v>0</v>
      </c>
      <c r="DW51">
        <v>321.89999999999998</v>
      </c>
      <c r="DX51">
        <v>1107.0999999999999</v>
      </c>
      <c r="DY51">
        <v>0</v>
      </c>
      <c r="DZ51">
        <v>4830.3999999999996</v>
      </c>
      <c r="EA51">
        <v>510</v>
      </c>
      <c r="EB51">
        <v>1027.4000000000001</v>
      </c>
      <c r="EC51">
        <v>160</v>
      </c>
      <c r="ED51">
        <v>425.2</v>
      </c>
      <c r="EE51">
        <v>65.900000000000006</v>
      </c>
      <c r="EF51">
        <v>294.3</v>
      </c>
      <c r="EG51">
        <v>1665.4</v>
      </c>
      <c r="EH51">
        <v>0</v>
      </c>
      <c r="EI51">
        <v>237.9</v>
      </c>
      <c r="EJ51">
        <v>2359.4</v>
      </c>
      <c r="EK51">
        <v>1114</v>
      </c>
      <c r="EL51">
        <v>0</v>
      </c>
      <c r="EM51">
        <v>411.2</v>
      </c>
      <c r="EN51">
        <v>67.5</v>
      </c>
      <c r="EO51">
        <v>229.9</v>
      </c>
      <c r="EP51">
        <v>0</v>
      </c>
      <c r="EQ51">
        <v>934</v>
      </c>
      <c r="ER51">
        <v>55.2</v>
      </c>
      <c r="ES51">
        <v>151.69999999999999</v>
      </c>
      <c r="ET51">
        <v>1476.5</v>
      </c>
      <c r="EU51">
        <v>0</v>
      </c>
      <c r="EV51">
        <v>0</v>
      </c>
      <c r="EW51">
        <v>497.9</v>
      </c>
      <c r="EX51">
        <v>1740.3999999999901</v>
      </c>
      <c r="EY51">
        <v>1406.1</v>
      </c>
      <c r="EZ51">
        <v>1409.5</v>
      </c>
      <c r="FA51">
        <v>704.4</v>
      </c>
      <c r="FB51">
        <v>0</v>
      </c>
      <c r="FC51">
        <v>155.4</v>
      </c>
      <c r="FD51">
        <v>805.6</v>
      </c>
      <c r="FE51">
        <v>0</v>
      </c>
      <c r="FF51">
        <v>0</v>
      </c>
      <c r="FG51">
        <v>0</v>
      </c>
      <c r="FH51">
        <v>378.8</v>
      </c>
      <c r="FI51">
        <v>0</v>
      </c>
      <c r="FJ51">
        <v>280</v>
      </c>
      <c r="FK51">
        <v>456</v>
      </c>
      <c r="FL51">
        <v>334.2</v>
      </c>
      <c r="FM51">
        <v>44.1</v>
      </c>
      <c r="FN51">
        <v>228.8</v>
      </c>
      <c r="FO51">
        <v>316.10000000000002</v>
      </c>
      <c r="FP51">
        <v>94.8</v>
      </c>
      <c r="FQ51">
        <v>0</v>
      </c>
      <c r="FR51">
        <v>1227.5</v>
      </c>
      <c r="FS51">
        <v>168</v>
      </c>
      <c r="FT51">
        <v>158.1</v>
      </c>
      <c r="FU51">
        <v>1330.5</v>
      </c>
      <c r="FV51">
        <v>1462.9</v>
      </c>
      <c r="FW51">
        <v>1290</v>
      </c>
      <c r="FX51">
        <v>156.80000000000001</v>
      </c>
      <c r="FY51">
        <v>496.5</v>
      </c>
      <c r="FZ51">
        <v>435.2</v>
      </c>
      <c r="GA51">
        <v>490.6</v>
      </c>
      <c r="GB51">
        <v>0</v>
      </c>
      <c r="GC51">
        <v>0</v>
      </c>
      <c r="GD51">
        <v>88.7</v>
      </c>
      <c r="GE51">
        <v>841.89999999999895</v>
      </c>
      <c r="GF51">
        <v>727.3</v>
      </c>
      <c r="GG51">
        <v>992</v>
      </c>
      <c r="GH51">
        <v>0</v>
      </c>
      <c r="GI51">
        <v>0</v>
      </c>
      <c r="GJ51">
        <v>1479.6</v>
      </c>
      <c r="GK51">
        <v>453.6</v>
      </c>
      <c r="GL51">
        <v>295</v>
      </c>
      <c r="GM51">
        <v>0</v>
      </c>
      <c r="GN51">
        <v>840.3</v>
      </c>
      <c r="GO51">
        <v>0</v>
      </c>
      <c r="GP51">
        <v>0</v>
      </c>
      <c r="GQ51">
        <v>1988.7</v>
      </c>
      <c r="GR51">
        <v>0</v>
      </c>
      <c r="GS51">
        <v>0</v>
      </c>
      <c r="GT51">
        <v>105</v>
      </c>
      <c r="GU51">
        <v>80.400000000000006</v>
      </c>
      <c r="GV51">
        <v>246.6</v>
      </c>
      <c r="GW51">
        <v>0</v>
      </c>
      <c r="GX51">
        <v>1439</v>
      </c>
      <c r="GY51">
        <v>0</v>
      </c>
      <c r="GZ51">
        <v>0</v>
      </c>
      <c r="HA51">
        <v>3055</v>
      </c>
      <c r="HB51">
        <v>583.599999999999</v>
      </c>
      <c r="HC51">
        <v>256.8</v>
      </c>
      <c r="HD51">
        <v>0</v>
      </c>
      <c r="HE51">
        <v>256.7</v>
      </c>
      <c r="HF51">
        <v>0</v>
      </c>
    </row>
    <row r="52" spans="1:214" x14ac:dyDescent="0.25">
      <c r="A52" t="s">
        <v>316</v>
      </c>
      <c r="B52">
        <v>2</v>
      </c>
      <c r="C52">
        <v>692.3</v>
      </c>
      <c r="D52">
        <v>573</v>
      </c>
      <c r="E52">
        <v>759</v>
      </c>
      <c r="F52">
        <v>3178.1</v>
      </c>
      <c r="G52">
        <v>0</v>
      </c>
      <c r="H52">
        <v>614.1</v>
      </c>
      <c r="I52">
        <v>4483.6000000000004</v>
      </c>
      <c r="J52">
        <v>0</v>
      </c>
      <c r="K52">
        <v>388</v>
      </c>
      <c r="L52">
        <v>0</v>
      </c>
      <c r="M52">
        <v>760.7</v>
      </c>
      <c r="N52">
        <v>21.4</v>
      </c>
      <c r="O52">
        <v>2331.5</v>
      </c>
      <c r="P52">
        <v>1201.7</v>
      </c>
      <c r="Q52">
        <v>4063.2</v>
      </c>
      <c r="R52">
        <v>129</v>
      </c>
      <c r="S52">
        <v>5113.3</v>
      </c>
      <c r="T52">
        <v>778.8</v>
      </c>
      <c r="U52">
        <v>821.8</v>
      </c>
      <c r="V52">
        <v>680.5</v>
      </c>
      <c r="W52">
        <v>0</v>
      </c>
      <c r="X52">
        <v>0</v>
      </c>
      <c r="Y52">
        <v>982.3</v>
      </c>
      <c r="Z52">
        <v>1639.1</v>
      </c>
      <c r="AA52">
        <v>1806.8</v>
      </c>
      <c r="AB52">
        <v>0</v>
      </c>
      <c r="AC52">
        <v>450</v>
      </c>
      <c r="AD52">
        <v>0</v>
      </c>
      <c r="AE52">
        <v>106.1</v>
      </c>
      <c r="AF52">
        <v>0</v>
      </c>
      <c r="AG52">
        <v>264</v>
      </c>
      <c r="AH52">
        <v>559.70000000000005</v>
      </c>
      <c r="AI52">
        <v>132</v>
      </c>
      <c r="AJ52">
        <v>0</v>
      </c>
      <c r="AK52">
        <v>937.6</v>
      </c>
      <c r="AL52">
        <v>0</v>
      </c>
      <c r="AM52">
        <v>1795.1</v>
      </c>
      <c r="AN52">
        <v>687.8</v>
      </c>
      <c r="AO52">
        <v>1475.5</v>
      </c>
      <c r="AP52">
        <v>335.2</v>
      </c>
      <c r="AQ52">
        <v>0</v>
      </c>
      <c r="AR52">
        <v>1501.3</v>
      </c>
      <c r="AS52">
        <v>1468.5</v>
      </c>
      <c r="AT52">
        <v>414.9</v>
      </c>
      <c r="AU52">
        <v>0</v>
      </c>
      <c r="AV52">
        <v>1095.4000000000001</v>
      </c>
      <c r="AW52">
        <v>0</v>
      </c>
      <c r="AX52">
        <v>135.5</v>
      </c>
      <c r="AY52">
        <v>0</v>
      </c>
      <c r="AZ52">
        <v>0</v>
      </c>
      <c r="BA52">
        <v>1408</v>
      </c>
      <c r="BB52">
        <v>1307.5999999999999</v>
      </c>
      <c r="BC52">
        <v>1768</v>
      </c>
      <c r="BD52">
        <v>323</v>
      </c>
      <c r="BE52">
        <v>1150.5999999999999</v>
      </c>
      <c r="BF52">
        <v>10</v>
      </c>
      <c r="BG52">
        <v>1388.6</v>
      </c>
      <c r="BH52">
        <v>1902.4</v>
      </c>
      <c r="BI52">
        <v>243.2</v>
      </c>
      <c r="BJ52">
        <v>0</v>
      </c>
      <c r="BK52">
        <v>2669.3</v>
      </c>
      <c r="BL52">
        <v>1265.3999999999901</v>
      </c>
      <c r="BM52">
        <v>196.5</v>
      </c>
      <c r="BN52">
        <v>863.7</v>
      </c>
      <c r="BO52">
        <v>0</v>
      </c>
      <c r="BP52">
        <v>276.89999999999998</v>
      </c>
      <c r="BQ52">
        <v>687</v>
      </c>
      <c r="BR52">
        <v>0</v>
      </c>
      <c r="BS52">
        <v>7516.7</v>
      </c>
      <c r="BT52">
        <v>0</v>
      </c>
      <c r="BU52">
        <v>0</v>
      </c>
      <c r="BV52">
        <v>112.4</v>
      </c>
      <c r="BW52">
        <v>4152.3</v>
      </c>
      <c r="BX52">
        <v>0</v>
      </c>
      <c r="BY52">
        <v>444.3</v>
      </c>
      <c r="BZ52">
        <v>7724.4</v>
      </c>
      <c r="CA52">
        <v>618.5</v>
      </c>
      <c r="CB52">
        <v>0</v>
      </c>
      <c r="CC52">
        <v>1161.4000000000001</v>
      </c>
      <c r="CD52">
        <v>1637.1</v>
      </c>
      <c r="CE52">
        <v>1546.6</v>
      </c>
      <c r="CF52">
        <v>273.60000000000002</v>
      </c>
      <c r="CG52" s="92">
        <v>99480.599999999904</v>
      </c>
      <c r="CH52">
        <v>0</v>
      </c>
      <c r="CI52">
        <v>1124.9000000000001</v>
      </c>
      <c r="CJ52">
        <v>0</v>
      </c>
      <c r="CK52">
        <v>510.1</v>
      </c>
      <c r="CL52">
        <v>0</v>
      </c>
      <c r="CM52">
        <v>48</v>
      </c>
      <c r="CN52">
        <v>0</v>
      </c>
      <c r="CO52">
        <v>0</v>
      </c>
      <c r="CP52">
        <v>462.7</v>
      </c>
      <c r="CQ52">
        <v>613.20000000000005</v>
      </c>
      <c r="CR52">
        <v>0</v>
      </c>
      <c r="CS52">
        <v>7378.8</v>
      </c>
      <c r="CT52">
        <v>189.2</v>
      </c>
      <c r="CU52">
        <v>2929.7</v>
      </c>
      <c r="CV52">
        <v>0</v>
      </c>
      <c r="CW52">
        <v>0</v>
      </c>
      <c r="CX52">
        <v>1741.5</v>
      </c>
      <c r="CY52">
        <v>0</v>
      </c>
      <c r="CZ52">
        <v>342.2</v>
      </c>
      <c r="DA52">
        <v>63.1</v>
      </c>
      <c r="DB52">
        <v>0</v>
      </c>
      <c r="DC52">
        <v>0</v>
      </c>
      <c r="DD52">
        <v>457.1</v>
      </c>
      <c r="DE52">
        <v>795.8</v>
      </c>
      <c r="DF52">
        <v>856.8</v>
      </c>
      <c r="DG52">
        <v>350</v>
      </c>
      <c r="DH52">
        <v>1288.2</v>
      </c>
      <c r="DI52">
        <v>89.9</v>
      </c>
      <c r="DJ52">
        <v>418.3</v>
      </c>
      <c r="DK52">
        <v>0</v>
      </c>
      <c r="DL52">
        <v>3611.3</v>
      </c>
      <c r="DM52">
        <v>91.6</v>
      </c>
      <c r="DN52">
        <v>209</v>
      </c>
      <c r="DO52">
        <v>0</v>
      </c>
      <c r="DP52">
        <v>904.9</v>
      </c>
      <c r="DQ52">
        <v>0</v>
      </c>
      <c r="DR52">
        <v>261</v>
      </c>
      <c r="DS52">
        <v>1591.8</v>
      </c>
      <c r="DT52">
        <v>196.9</v>
      </c>
      <c r="DU52">
        <v>0</v>
      </c>
      <c r="DV52">
        <v>0</v>
      </c>
      <c r="DW52">
        <v>0</v>
      </c>
      <c r="DX52">
        <v>0</v>
      </c>
      <c r="DY52">
        <v>133.5</v>
      </c>
      <c r="DZ52">
        <v>760</v>
      </c>
      <c r="EA52">
        <v>743.3</v>
      </c>
      <c r="EB52">
        <v>0</v>
      </c>
      <c r="EC52">
        <v>383.2</v>
      </c>
      <c r="ED52">
        <v>2052.5</v>
      </c>
      <c r="EE52">
        <v>0</v>
      </c>
      <c r="EF52">
        <v>2101.3999999999901</v>
      </c>
      <c r="EG52">
        <v>284.3</v>
      </c>
      <c r="EH52">
        <v>0</v>
      </c>
      <c r="EI52">
        <v>1098</v>
      </c>
      <c r="EJ52">
        <v>2189.1</v>
      </c>
      <c r="EK52">
        <v>966.8</v>
      </c>
      <c r="EL52">
        <v>645.20000000000005</v>
      </c>
      <c r="EM52">
        <v>0</v>
      </c>
      <c r="EN52">
        <v>1008.1</v>
      </c>
      <c r="EO52">
        <v>87.4</v>
      </c>
      <c r="EP52">
        <v>428.5</v>
      </c>
      <c r="EQ52">
        <v>0</v>
      </c>
      <c r="ER52">
        <v>181.2</v>
      </c>
      <c r="ES52">
        <v>0</v>
      </c>
      <c r="ET52">
        <v>489.9</v>
      </c>
      <c r="EU52">
        <v>52.8</v>
      </c>
      <c r="EV52">
        <v>158</v>
      </c>
      <c r="EW52">
        <v>1658.2</v>
      </c>
      <c r="EX52">
        <v>1347</v>
      </c>
      <c r="EY52">
        <v>1603.19999999999</v>
      </c>
      <c r="EZ52">
        <v>945.5</v>
      </c>
      <c r="FA52">
        <v>1693.9</v>
      </c>
      <c r="FB52">
        <v>78.099999999999994</v>
      </c>
      <c r="FC52">
        <v>1306.7</v>
      </c>
      <c r="FD52">
        <v>0</v>
      </c>
      <c r="FE52">
        <v>181.8</v>
      </c>
      <c r="FF52">
        <v>1459</v>
      </c>
      <c r="FG52">
        <v>0</v>
      </c>
      <c r="FH52">
        <v>0</v>
      </c>
      <c r="FI52">
        <v>427.9</v>
      </c>
      <c r="FJ52">
        <v>185</v>
      </c>
      <c r="FK52">
        <v>0</v>
      </c>
      <c r="FL52">
        <v>0</v>
      </c>
      <c r="FM52">
        <v>734.9</v>
      </c>
      <c r="FN52">
        <v>446.2</v>
      </c>
      <c r="FO52">
        <v>1783.6</v>
      </c>
      <c r="FP52">
        <v>1243.0999999999999</v>
      </c>
      <c r="FQ52">
        <v>288.3</v>
      </c>
      <c r="FR52">
        <v>209</v>
      </c>
      <c r="FS52">
        <v>0</v>
      </c>
      <c r="FT52">
        <v>250</v>
      </c>
      <c r="FU52">
        <v>2027.79999999999</v>
      </c>
      <c r="FV52">
        <v>0</v>
      </c>
      <c r="FW52">
        <v>0</v>
      </c>
      <c r="FX52">
        <v>0</v>
      </c>
      <c r="FY52">
        <v>835.599999999999</v>
      </c>
      <c r="FZ52">
        <v>543.79999999999995</v>
      </c>
      <c r="GA52">
        <v>983</v>
      </c>
      <c r="GB52">
        <v>459</v>
      </c>
      <c r="GC52">
        <v>0</v>
      </c>
      <c r="GD52">
        <v>0</v>
      </c>
      <c r="GE52">
        <v>2382</v>
      </c>
      <c r="GF52">
        <v>8820.2999999999993</v>
      </c>
      <c r="GG52">
        <v>749.6</v>
      </c>
      <c r="GH52">
        <v>0</v>
      </c>
      <c r="GI52">
        <v>519.5</v>
      </c>
      <c r="GJ52">
        <v>666</v>
      </c>
      <c r="GK52">
        <v>296</v>
      </c>
      <c r="GL52">
        <v>3999.2</v>
      </c>
      <c r="GM52">
        <v>0</v>
      </c>
      <c r="GN52">
        <v>0</v>
      </c>
      <c r="GO52">
        <v>467.7</v>
      </c>
      <c r="GP52">
        <v>0</v>
      </c>
      <c r="GQ52">
        <v>1899.2</v>
      </c>
      <c r="GR52">
        <v>0</v>
      </c>
      <c r="GS52">
        <v>1188.7</v>
      </c>
      <c r="GT52">
        <v>357</v>
      </c>
      <c r="GU52">
        <v>0</v>
      </c>
      <c r="GV52">
        <v>3353.7</v>
      </c>
      <c r="GW52">
        <v>876.8</v>
      </c>
      <c r="GX52">
        <v>4179.1000000000004</v>
      </c>
      <c r="GY52">
        <v>713.8</v>
      </c>
      <c r="GZ52">
        <v>0</v>
      </c>
      <c r="HA52">
        <v>7410.7</v>
      </c>
      <c r="HB52">
        <v>1365.49999999999</v>
      </c>
      <c r="HC52">
        <v>0</v>
      </c>
      <c r="HD52">
        <v>920.9</v>
      </c>
      <c r="HE52">
        <v>28.4</v>
      </c>
      <c r="HF52">
        <v>301</v>
      </c>
    </row>
    <row r="53" spans="1:214" x14ac:dyDescent="0.25">
      <c r="A53" t="s">
        <v>317</v>
      </c>
      <c r="B53">
        <v>3</v>
      </c>
      <c r="C53">
        <v>0</v>
      </c>
      <c r="D53">
        <v>0</v>
      </c>
      <c r="E53">
        <v>0</v>
      </c>
      <c r="F53">
        <v>79</v>
      </c>
      <c r="G53">
        <v>345</v>
      </c>
      <c r="H53">
        <v>0</v>
      </c>
      <c r="I53">
        <v>0</v>
      </c>
      <c r="J53">
        <v>0</v>
      </c>
      <c r="K53">
        <v>1365.5</v>
      </c>
      <c r="L53">
        <v>0</v>
      </c>
      <c r="M53">
        <v>60.3</v>
      </c>
      <c r="N53">
        <v>1491.8999999999901</v>
      </c>
      <c r="O53">
        <v>100</v>
      </c>
      <c r="P53">
        <v>1654.4</v>
      </c>
      <c r="Q53">
        <v>1118</v>
      </c>
      <c r="R53">
        <v>1262.7</v>
      </c>
      <c r="S53">
        <v>1200.5999999999999</v>
      </c>
      <c r="T53">
        <v>0</v>
      </c>
      <c r="U53">
        <v>336.6</v>
      </c>
      <c r="V53">
        <v>224.2</v>
      </c>
      <c r="W53">
        <v>0</v>
      </c>
      <c r="X53">
        <v>772.2</v>
      </c>
      <c r="Y53">
        <v>0</v>
      </c>
      <c r="Z53">
        <v>64.599999999999994</v>
      </c>
      <c r="AA53">
        <v>180.8</v>
      </c>
      <c r="AB53">
        <v>0</v>
      </c>
      <c r="AC53">
        <v>0</v>
      </c>
      <c r="AD53">
        <v>0</v>
      </c>
      <c r="AE53">
        <v>0</v>
      </c>
      <c r="AF53">
        <v>0</v>
      </c>
      <c r="AG53">
        <v>714.3</v>
      </c>
      <c r="AH53">
        <v>0</v>
      </c>
      <c r="AI53">
        <v>4163</v>
      </c>
      <c r="AJ53">
        <v>0</v>
      </c>
      <c r="AK53">
        <v>12627.1</v>
      </c>
      <c r="AL53">
        <v>500.9</v>
      </c>
      <c r="AM53">
        <v>0</v>
      </c>
      <c r="AN53">
        <v>655</v>
      </c>
      <c r="AO53">
        <v>0</v>
      </c>
      <c r="AP53">
        <v>0</v>
      </c>
      <c r="AQ53">
        <v>0</v>
      </c>
      <c r="AR53">
        <v>250</v>
      </c>
      <c r="AS53">
        <v>0</v>
      </c>
      <c r="AT53">
        <v>233.39999999999901</v>
      </c>
      <c r="AU53">
        <v>0</v>
      </c>
      <c r="AV53">
        <v>970.4</v>
      </c>
      <c r="AW53">
        <v>773.099999999999</v>
      </c>
      <c r="AX53">
        <v>0</v>
      </c>
      <c r="AY53">
        <v>0</v>
      </c>
      <c r="AZ53">
        <v>0</v>
      </c>
      <c r="BA53">
        <v>0</v>
      </c>
      <c r="BB53">
        <v>678.4</v>
      </c>
      <c r="BC53">
        <v>0</v>
      </c>
      <c r="BD53">
        <v>0</v>
      </c>
      <c r="BE53">
        <v>1334.1</v>
      </c>
      <c r="BF53">
        <v>333.3</v>
      </c>
      <c r="BG53">
        <v>2409.8000000000002</v>
      </c>
      <c r="BH53">
        <v>116.9</v>
      </c>
      <c r="BI53">
        <v>0</v>
      </c>
      <c r="BJ53">
        <v>202.8</v>
      </c>
      <c r="BK53">
        <v>1209.3</v>
      </c>
      <c r="BL53">
        <v>36</v>
      </c>
      <c r="BM53">
        <v>215.8</v>
      </c>
      <c r="BN53">
        <v>3158.6</v>
      </c>
      <c r="BO53">
        <v>204.5</v>
      </c>
      <c r="BP53">
        <v>190.8</v>
      </c>
      <c r="BQ53">
        <v>1076.4000000000001</v>
      </c>
      <c r="BR53">
        <v>0</v>
      </c>
      <c r="BS53">
        <v>2224.3000000000002</v>
      </c>
      <c r="BT53">
        <v>0</v>
      </c>
      <c r="BU53">
        <v>0</v>
      </c>
      <c r="BV53">
        <v>474.3</v>
      </c>
      <c r="BW53">
        <v>256.5</v>
      </c>
      <c r="BX53">
        <v>809.9</v>
      </c>
      <c r="BY53">
        <v>348.6</v>
      </c>
      <c r="BZ53">
        <v>6962.5</v>
      </c>
      <c r="CA53">
        <v>0</v>
      </c>
      <c r="CB53">
        <v>6.3</v>
      </c>
      <c r="CC53">
        <v>779.1</v>
      </c>
      <c r="CD53">
        <v>0</v>
      </c>
      <c r="CE53">
        <v>738.7</v>
      </c>
      <c r="CF53">
        <v>0</v>
      </c>
      <c r="CG53" s="92">
        <v>28305.7</v>
      </c>
      <c r="CH53">
        <v>367.7</v>
      </c>
      <c r="CI53">
        <v>156.19999999999999</v>
      </c>
      <c r="CJ53">
        <v>27</v>
      </c>
      <c r="CK53">
        <v>0</v>
      </c>
      <c r="CL53">
        <v>0</v>
      </c>
      <c r="CM53">
        <v>0</v>
      </c>
      <c r="CN53">
        <v>0</v>
      </c>
      <c r="CO53">
        <v>0</v>
      </c>
      <c r="CP53">
        <v>0</v>
      </c>
      <c r="CQ53">
        <v>248.9</v>
      </c>
      <c r="CR53">
        <v>0</v>
      </c>
      <c r="CS53">
        <v>2054.6</v>
      </c>
      <c r="CT53">
        <v>654.6</v>
      </c>
      <c r="CU53">
        <v>1519.6</v>
      </c>
      <c r="CV53">
        <v>558.1</v>
      </c>
      <c r="CW53">
        <v>0</v>
      </c>
      <c r="CX53">
        <v>167.4</v>
      </c>
      <c r="CY53">
        <v>422.2</v>
      </c>
      <c r="CZ53">
        <v>624.4</v>
      </c>
      <c r="DA53">
        <v>0</v>
      </c>
      <c r="DB53">
        <v>276</v>
      </c>
      <c r="DC53">
        <v>0</v>
      </c>
      <c r="DD53">
        <v>0</v>
      </c>
      <c r="DE53">
        <v>0</v>
      </c>
      <c r="DF53">
        <v>575.5</v>
      </c>
      <c r="DG53">
        <v>49.9</v>
      </c>
      <c r="DH53">
        <v>1737.6</v>
      </c>
      <c r="DI53">
        <v>161</v>
      </c>
      <c r="DJ53">
        <v>320.10000000000002</v>
      </c>
      <c r="DK53">
        <v>1841.8999999999901</v>
      </c>
      <c r="DL53">
        <v>5295.1</v>
      </c>
      <c r="DM53">
        <v>2435.8000000000002</v>
      </c>
      <c r="DN53">
        <v>0</v>
      </c>
      <c r="DO53">
        <v>0</v>
      </c>
      <c r="DP53">
        <v>516.20000000000005</v>
      </c>
      <c r="DQ53">
        <v>0</v>
      </c>
      <c r="DR53">
        <v>0</v>
      </c>
      <c r="DS53">
        <v>10312.4</v>
      </c>
      <c r="DT53">
        <v>422.8</v>
      </c>
      <c r="DU53">
        <v>1374.7</v>
      </c>
      <c r="DV53">
        <v>0</v>
      </c>
      <c r="DW53">
        <v>503.9</v>
      </c>
      <c r="DX53">
        <v>0</v>
      </c>
      <c r="DY53">
        <v>395</v>
      </c>
      <c r="DZ53">
        <v>835.3</v>
      </c>
      <c r="EA53">
        <v>0</v>
      </c>
      <c r="EB53">
        <v>769.5</v>
      </c>
      <c r="EC53">
        <v>2119</v>
      </c>
      <c r="ED53">
        <v>1039.7</v>
      </c>
      <c r="EE53">
        <v>136.89999999999901</v>
      </c>
      <c r="EF53">
        <v>0</v>
      </c>
      <c r="EG53">
        <v>24.6</v>
      </c>
      <c r="EH53">
        <v>0</v>
      </c>
      <c r="EI53">
        <v>50.8</v>
      </c>
      <c r="EJ53">
        <v>0</v>
      </c>
      <c r="EK53">
        <v>0</v>
      </c>
      <c r="EL53">
        <v>1757</v>
      </c>
      <c r="EM53">
        <v>0</v>
      </c>
      <c r="EN53">
        <v>0</v>
      </c>
      <c r="EO53">
        <v>6939</v>
      </c>
      <c r="EP53">
        <v>0</v>
      </c>
      <c r="EQ53">
        <v>2082.4</v>
      </c>
      <c r="ER53">
        <v>101.4</v>
      </c>
      <c r="ES53">
        <v>0</v>
      </c>
      <c r="ET53">
        <v>109.6</v>
      </c>
      <c r="EU53">
        <v>432</v>
      </c>
      <c r="EV53">
        <v>0</v>
      </c>
      <c r="EW53">
        <v>370.2</v>
      </c>
      <c r="EX53">
        <v>530.20000000000005</v>
      </c>
      <c r="EY53">
        <v>320.89999999999998</v>
      </c>
      <c r="EZ53">
        <v>178</v>
      </c>
      <c r="FA53">
        <v>0</v>
      </c>
      <c r="FB53">
        <v>0</v>
      </c>
      <c r="FC53">
        <v>0</v>
      </c>
      <c r="FD53">
        <v>655</v>
      </c>
      <c r="FE53">
        <v>2484.8000000000002</v>
      </c>
      <c r="FF53">
        <v>384.8</v>
      </c>
      <c r="FG53">
        <v>0</v>
      </c>
      <c r="FH53">
        <v>3268.7999999999902</v>
      </c>
      <c r="FI53">
        <v>0</v>
      </c>
      <c r="FJ53">
        <v>505.3</v>
      </c>
      <c r="FK53">
        <v>0</v>
      </c>
      <c r="FL53">
        <v>0</v>
      </c>
      <c r="FM53">
        <v>0</v>
      </c>
      <c r="FN53">
        <v>0</v>
      </c>
      <c r="FO53">
        <v>0</v>
      </c>
      <c r="FP53">
        <v>221</v>
      </c>
      <c r="FQ53">
        <v>0</v>
      </c>
      <c r="FR53">
        <v>1041.8</v>
      </c>
      <c r="FS53">
        <v>0</v>
      </c>
      <c r="FT53">
        <v>0</v>
      </c>
      <c r="FU53">
        <v>0</v>
      </c>
      <c r="FV53">
        <v>880.2</v>
      </c>
      <c r="FW53">
        <v>3141.8</v>
      </c>
      <c r="FX53">
        <v>0</v>
      </c>
      <c r="FY53">
        <v>0</v>
      </c>
      <c r="FZ53">
        <v>0</v>
      </c>
      <c r="GA53">
        <v>1138.9000000000001</v>
      </c>
      <c r="GB53">
        <v>2684.8</v>
      </c>
      <c r="GC53">
        <v>0</v>
      </c>
      <c r="GD53">
        <v>300.5</v>
      </c>
      <c r="GE53">
        <v>4316.5</v>
      </c>
      <c r="GF53">
        <v>50</v>
      </c>
      <c r="GG53">
        <v>739.5</v>
      </c>
      <c r="GH53">
        <v>798.9</v>
      </c>
      <c r="GI53">
        <v>0</v>
      </c>
      <c r="GJ53">
        <v>62.2</v>
      </c>
      <c r="GK53">
        <v>339.6</v>
      </c>
      <c r="GL53">
        <v>627.70000000000005</v>
      </c>
      <c r="GM53">
        <v>985.5</v>
      </c>
      <c r="GN53">
        <v>791.9</v>
      </c>
      <c r="GO53">
        <v>0</v>
      </c>
      <c r="GP53">
        <v>612.099999999999</v>
      </c>
      <c r="GQ53">
        <v>0</v>
      </c>
      <c r="GR53">
        <v>0</v>
      </c>
      <c r="GS53">
        <v>0</v>
      </c>
      <c r="GT53">
        <v>0</v>
      </c>
      <c r="GU53">
        <v>422</v>
      </c>
      <c r="GV53">
        <v>130</v>
      </c>
      <c r="GW53">
        <v>0</v>
      </c>
      <c r="GX53">
        <v>0</v>
      </c>
      <c r="GY53">
        <v>0</v>
      </c>
      <c r="GZ53">
        <v>0</v>
      </c>
      <c r="HA53">
        <v>702.3</v>
      </c>
      <c r="HB53">
        <v>0</v>
      </c>
      <c r="HC53">
        <v>0</v>
      </c>
      <c r="HD53">
        <v>0</v>
      </c>
      <c r="HE53">
        <v>0</v>
      </c>
      <c r="HF53">
        <v>0</v>
      </c>
    </row>
    <row r="54" spans="1:214" x14ac:dyDescent="0.25">
      <c r="A54" t="s">
        <v>318</v>
      </c>
      <c r="B54">
        <v>4</v>
      </c>
      <c r="C54">
        <v>718.39999999999895</v>
      </c>
      <c r="D54">
        <v>0</v>
      </c>
      <c r="E54">
        <v>74</v>
      </c>
      <c r="F54">
        <v>880</v>
      </c>
      <c r="G54">
        <v>0</v>
      </c>
      <c r="H54">
        <v>0</v>
      </c>
      <c r="I54">
        <v>689.1</v>
      </c>
      <c r="J54">
        <v>322.89999999999998</v>
      </c>
      <c r="K54">
        <v>148.5</v>
      </c>
      <c r="L54">
        <v>176.2</v>
      </c>
      <c r="M54">
        <v>1914.7</v>
      </c>
      <c r="N54">
        <v>0</v>
      </c>
      <c r="O54">
        <v>869.7</v>
      </c>
      <c r="P54">
        <v>0</v>
      </c>
      <c r="Q54">
        <v>725.1</v>
      </c>
      <c r="R54">
        <v>142.80000000000001</v>
      </c>
      <c r="S54">
        <v>908.8</v>
      </c>
      <c r="T54">
        <v>507.8</v>
      </c>
      <c r="U54">
        <v>0</v>
      </c>
      <c r="V54">
        <v>227.2</v>
      </c>
      <c r="W54">
        <v>55.9</v>
      </c>
      <c r="X54">
        <v>0</v>
      </c>
      <c r="Y54">
        <v>373.6</v>
      </c>
      <c r="Z54">
        <v>305.3</v>
      </c>
      <c r="AA54">
        <v>192</v>
      </c>
      <c r="AB54">
        <v>214.1</v>
      </c>
      <c r="AC54">
        <v>65.599999999999994</v>
      </c>
      <c r="AD54">
        <v>316.60000000000002</v>
      </c>
      <c r="AE54">
        <v>2058.6999999999998</v>
      </c>
      <c r="AF54">
        <v>0</v>
      </c>
      <c r="AG54">
        <v>0</v>
      </c>
      <c r="AH54">
        <v>883.8</v>
      </c>
      <c r="AI54">
        <v>848.3</v>
      </c>
      <c r="AJ54">
        <v>0</v>
      </c>
      <c r="AK54">
        <v>1542.4</v>
      </c>
      <c r="AL54">
        <v>168.3</v>
      </c>
      <c r="AM54">
        <v>519</v>
      </c>
      <c r="AN54">
        <v>655.6</v>
      </c>
      <c r="AO54">
        <v>385.6</v>
      </c>
      <c r="AP54">
        <v>392.4</v>
      </c>
      <c r="AQ54">
        <v>0</v>
      </c>
      <c r="AR54">
        <v>461.599999999999</v>
      </c>
      <c r="AS54">
        <v>0</v>
      </c>
      <c r="AT54">
        <v>0</v>
      </c>
      <c r="AU54">
        <v>0</v>
      </c>
      <c r="AV54">
        <v>323.89999999999998</v>
      </c>
      <c r="AW54">
        <v>427.3</v>
      </c>
      <c r="AX54">
        <v>1236</v>
      </c>
      <c r="AY54">
        <v>241.7</v>
      </c>
      <c r="AZ54">
        <v>0</v>
      </c>
      <c r="BA54">
        <v>23</v>
      </c>
      <c r="BB54">
        <v>296.5</v>
      </c>
      <c r="BC54">
        <v>0</v>
      </c>
      <c r="BD54">
        <v>1488</v>
      </c>
      <c r="BE54">
        <v>378.1</v>
      </c>
      <c r="BF54">
        <v>1337</v>
      </c>
      <c r="BG54">
        <v>0</v>
      </c>
      <c r="BH54">
        <v>58</v>
      </c>
      <c r="BI54">
        <v>0</v>
      </c>
      <c r="BJ54">
        <v>198.39999999999901</v>
      </c>
      <c r="BK54">
        <v>1361.6</v>
      </c>
      <c r="BL54">
        <v>27</v>
      </c>
      <c r="BM54">
        <v>314</v>
      </c>
      <c r="BN54">
        <v>0</v>
      </c>
      <c r="BO54">
        <v>0</v>
      </c>
      <c r="BP54">
        <v>0</v>
      </c>
      <c r="BQ54">
        <v>1165.7</v>
      </c>
      <c r="BR54">
        <v>231</v>
      </c>
      <c r="BS54">
        <v>1922.8</v>
      </c>
      <c r="BT54">
        <v>0</v>
      </c>
      <c r="BU54">
        <v>0</v>
      </c>
      <c r="BV54">
        <v>36</v>
      </c>
      <c r="BW54">
        <v>407.1</v>
      </c>
      <c r="BX54">
        <v>84.8</v>
      </c>
      <c r="BY54">
        <v>0</v>
      </c>
      <c r="BZ54">
        <v>2132.3000000000002</v>
      </c>
      <c r="CA54">
        <v>20</v>
      </c>
      <c r="CB54">
        <v>0</v>
      </c>
      <c r="CC54">
        <v>60.2</v>
      </c>
      <c r="CD54">
        <v>284.39999999999998</v>
      </c>
      <c r="CE54">
        <v>3727.3999999999901</v>
      </c>
      <c r="CF54">
        <v>0</v>
      </c>
      <c r="CG54" s="92">
        <v>55056.4</v>
      </c>
      <c r="CH54">
        <v>70</v>
      </c>
      <c r="CI54">
        <v>0</v>
      </c>
      <c r="CJ54">
        <v>0</v>
      </c>
      <c r="CK54">
        <v>0</v>
      </c>
      <c r="CL54">
        <v>0</v>
      </c>
      <c r="CM54">
        <v>0</v>
      </c>
      <c r="CN54">
        <v>562.79999999999995</v>
      </c>
      <c r="CO54">
        <v>300.2</v>
      </c>
      <c r="CP54">
        <v>41.4</v>
      </c>
      <c r="CQ54">
        <v>777.099999999999</v>
      </c>
      <c r="CR54">
        <v>0</v>
      </c>
      <c r="CS54">
        <v>2118.3000000000002</v>
      </c>
      <c r="CT54">
        <v>0</v>
      </c>
      <c r="CU54">
        <v>100</v>
      </c>
      <c r="CV54">
        <v>284.60000000000002</v>
      </c>
      <c r="CW54">
        <v>1221.8</v>
      </c>
      <c r="CX54">
        <v>0</v>
      </c>
      <c r="CY54">
        <v>50</v>
      </c>
      <c r="CZ54">
        <v>631.20000000000005</v>
      </c>
      <c r="DA54">
        <v>0</v>
      </c>
      <c r="DB54">
        <v>42.7</v>
      </c>
      <c r="DC54">
        <v>85</v>
      </c>
      <c r="DD54">
        <v>0</v>
      </c>
      <c r="DE54">
        <v>616</v>
      </c>
      <c r="DF54">
        <v>1322.9</v>
      </c>
      <c r="DG54">
        <v>32</v>
      </c>
      <c r="DH54">
        <v>472.2</v>
      </c>
      <c r="DI54">
        <v>51.7</v>
      </c>
      <c r="DJ54">
        <v>35</v>
      </c>
      <c r="DK54">
        <v>500</v>
      </c>
      <c r="DL54">
        <v>8261</v>
      </c>
      <c r="DM54">
        <v>1057.4000000000001</v>
      </c>
      <c r="DN54">
        <v>0</v>
      </c>
      <c r="DO54">
        <v>0</v>
      </c>
      <c r="DP54">
        <v>518.9</v>
      </c>
      <c r="DQ54">
        <v>0</v>
      </c>
      <c r="DR54">
        <v>483</v>
      </c>
      <c r="DS54">
        <v>1372.1</v>
      </c>
      <c r="DT54">
        <v>255.3</v>
      </c>
      <c r="DU54">
        <v>0</v>
      </c>
      <c r="DV54">
        <v>0</v>
      </c>
      <c r="DW54">
        <v>226.2</v>
      </c>
      <c r="DX54">
        <v>647.29999999999995</v>
      </c>
      <c r="DY54">
        <v>0</v>
      </c>
      <c r="DZ54">
        <v>1143.2</v>
      </c>
      <c r="EA54">
        <v>0</v>
      </c>
      <c r="EB54">
        <v>0</v>
      </c>
      <c r="EC54">
        <v>196.9</v>
      </c>
      <c r="ED54">
        <v>2158</v>
      </c>
      <c r="EE54">
        <v>391.5</v>
      </c>
      <c r="EF54">
        <v>56.8</v>
      </c>
      <c r="EG54">
        <v>36.9</v>
      </c>
      <c r="EH54">
        <v>298.60000000000002</v>
      </c>
      <c r="EI54">
        <v>223.7</v>
      </c>
      <c r="EJ54">
        <v>484.8</v>
      </c>
      <c r="EK54">
        <v>96.6</v>
      </c>
      <c r="EL54">
        <v>0</v>
      </c>
      <c r="EM54">
        <v>181.5</v>
      </c>
      <c r="EN54">
        <v>431.3</v>
      </c>
      <c r="EO54">
        <v>214.1</v>
      </c>
      <c r="EP54">
        <v>36</v>
      </c>
      <c r="EQ54">
        <v>16</v>
      </c>
      <c r="ER54">
        <v>209.2</v>
      </c>
      <c r="ES54">
        <v>543.5</v>
      </c>
      <c r="ET54">
        <v>0</v>
      </c>
      <c r="EU54">
        <v>200</v>
      </c>
      <c r="EV54">
        <v>97.8</v>
      </c>
      <c r="EW54">
        <v>629.5</v>
      </c>
      <c r="EX54">
        <v>1193.9000000000001</v>
      </c>
      <c r="EY54">
        <v>1041.2</v>
      </c>
      <c r="EZ54">
        <v>63.8</v>
      </c>
      <c r="FA54">
        <v>429.9</v>
      </c>
      <c r="FB54">
        <v>0</v>
      </c>
      <c r="FC54">
        <v>0</v>
      </c>
      <c r="FD54">
        <v>0</v>
      </c>
      <c r="FE54">
        <v>774.3</v>
      </c>
      <c r="FF54">
        <v>0</v>
      </c>
      <c r="FG54">
        <v>0</v>
      </c>
      <c r="FH54">
        <v>0</v>
      </c>
      <c r="FI54">
        <v>0</v>
      </c>
      <c r="FJ54">
        <v>116</v>
      </c>
      <c r="FK54">
        <v>0</v>
      </c>
      <c r="FL54">
        <v>0</v>
      </c>
      <c r="FM54">
        <v>0</v>
      </c>
      <c r="FN54">
        <v>46.8</v>
      </c>
      <c r="FO54">
        <v>0</v>
      </c>
      <c r="FP54">
        <v>546.79999999999995</v>
      </c>
      <c r="FQ54">
        <v>0</v>
      </c>
      <c r="FR54">
        <v>308.2</v>
      </c>
      <c r="FS54">
        <v>0</v>
      </c>
      <c r="FT54">
        <v>19.600000000000001</v>
      </c>
      <c r="FU54">
        <v>0</v>
      </c>
      <c r="FV54">
        <v>75.2</v>
      </c>
      <c r="FW54">
        <v>154</v>
      </c>
      <c r="FX54">
        <v>0</v>
      </c>
      <c r="FY54">
        <v>26</v>
      </c>
      <c r="FZ54">
        <v>0</v>
      </c>
      <c r="GA54">
        <v>0</v>
      </c>
      <c r="GB54">
        <v>0</v>
      </c>
      <c r="GC54">
        <v>0</v>
      </c>
      <c r="GD54">
        <v>0</v>
      </c>
      <c r="GE54">
        <v>477.3</v>
      </c>
      <c r="GF54">
        <v>0</v>
      </c>
      <c r="GG54">
        <v>0</v>
      </c>
      <c r="GH54">
        <v>0</v>
      </c>
      <c r="GI54">
        <v>0</v>
      </c>
      <c r="GJ54">
        <v>146.69999999999999</v>
      </c>
      <c r="GK54">
        <v>398.3</v>
      </c>
      <c r="GL54">
        <v>1959.6</v>
      </c>
      <c r="GM54">
        <v>0</v>
      </c>
      <c r="GN54">
        <v>34.4</v>
      </c>
      <c r="GO54">
        <v>0</v>
      </c>
      <c r="GP54">
        <v>0</v>
      </c>
      <c r="GQ54">
        <v>214</v>
      </c>
      <c r="GR54">
        <v>0</v>
      </c>
      <c r="GS54">
        <v>0</v>
      </c>
      <c r="GT54">
        <v>199.5</v>
      </c>
      <c r="GU54">
        <v>61.1</v>
      </c>
      <c r="GV54">
        <v>133.9</v>
      </c>
      <c r="GW54">
        <v>50</v>
      </c>
      <c r="GX54">
        <v>952.2</v>
      </c>
      <c r="GY54">
        <v>0</v>
      </c>
      <c r="GZ54">
        <v>905.69999999999902</v>
      </c>
      <c r="HA54">
        <v>1928.2</v>
      </c>
      <c r="HB54">
        <v>105</v>
      </c>
      <c r="HC54">
        <v>0</v>
      </c>
      <c r="HD54">
        <v>0</v>
      </c>
      <c r="HE54">
        <v>0</v>
      </c>
      <c r="HF54">
        <v>0</v>
      </c>
    </row>
    <row r="55" spans="1:214" x14ac:dyDescent="0.25">
      <c r="A55" t="s">
        <v>319</v>
      </c>
      <c r="B55">
        <v>5</v>
      </c>
      <c r="C55">
        <v>1321.1</v>
      </c>
      <c r="D55">
        <v>0</v>
      </c>
      <c r="E55">
        <v>0</v>
      </c>
      <c r="F55">
        <v>0</v>
      </c>
      <c r="G55">
        <v>0</v>
      </c>
      <c r="H55">
        <v>0</v>
      </c>
      <c r="I55">
        <v>0</v>
      </c>
      <c r="J55">
        <v>0</v>
      </c>
      <c r="K55">
        <v>0</v>
      </c>
      <c r="L55">
        <v>0</v>
      </c>
      <c r="M55">
        <v>0</v>
      </c>
      <c r="N55">
        <v>0</v>
      </c>
      <c r="O55">
        <v>0</v>
      </c>
      <c r="P55">
        <v>0</v>
      </c>
      <c r="Q55">
        <v>0</v>
      </c>
      <c r="R55">
        <v>0</v>
      </c>
      <c r="S55">
        <v>3379.7</v>
      </c>
      <c r="T55">
        <v>324</v>
      </c>
      <c r="U55">
        <v>180.7</v>
      </c>
      <c r="V55">
        <v>0</v>
      </c>
      <c r="W55">
        <v>0</v>
      </c>
      <c r="X55">
        <v>0</v>
      </c>
      <c r="Y55">
        <v>0</v>
      </c>
      <c r="Z55">
        <v>0</v>
      </c>
      <c r="AA55">
        <v>0</v>
      </c>
      <c r="AB55">
        <v>626</v>
      </c>
      <c r="AC55">
        <v>0</v>
      </c>
      <c r="AD55">
        <v>0</v>
      </c>
      <c r="AE55">
        <v>0</v>
      </c>
      <c r="AF55">
        <v>0</v>
      </c>
      <c r="AG55">
        <v>0</v>
      </c>
      <c r="AH55">
        <v>84</v>
      </c>
      <c r="AI55">
        <v>0</v>
      </c>
      <c r="AJ55">
        <v>0</v>
      </c>
      <c r="AK55">
        <v>0</v>
      </c>
      <c r="AL55">
        <v>0</v>
      </c>
      <c r="AM55">
        <v>0</v>
      </c>
      <c r="AN55">
        <v>0</v>
      </c>
      <c r="AO55">
        <v>0</v>
      </c>
      <c r="AP55">
        <v>0</v>
      </c>
      <c r="AQ55">
        <v>0</v>
      </c>
      <c r="AR55">
        <v>0</v>
      </c>
      <c r="AS55">
        <v>0</v>
      </c>
      <c r="AT55">
        <v>0</v>
      </c>
      <c r="AU55">
        <v>0</v>
      </c>
      <c r="AV55">
        <v>0</v>
      </c>
      <c r="AW55">
        <v>0</v>
      </c>
      <c r="AX55">
        <v>0</v>
      </c>
      <c r="AY55">
        <v>0</v>
      </c>
      <c r="AZ55">
        <v>0</v>
      </c>
      <c r="BA55">
        <v>0</v>
      </c>
      <c r="BB55">
        <v>144.39999999999901</v>
      </c>
      <c r="BC55">
        <v>0</v>
      </c>
      <c r="BD55">
        <v>481.7</v>
      </c>
      <c r="BE55">
        <v>67</v>
      </c>
      <c r="BF55">
        <v>0</v>
      </c>
      <c r="BG55">
        <v>0</v>
      </c>
      <c r="BH55">
        <v>84</v>
      </c>
      <c r="BI55">
        <v>0</v>
      </c>
      <c r="BJ55">
        <v>40</v>
      </c>
      <c r="BK55">
        <v>285.2</v>
      </c>
      <c r="BL55">
        <v>11.4</v>
      </c>
      <c r="BM55">
        <v>0</v>
      </c>
      <c r="BN55">
        <v>1087</v>
      </c>
      <c r="BO55">
        <v>0</v>
      </c>
      <c r="BP55">
        <v>0</v>
      </c>
      <c r="BQ55">
        <v>0</v>
      </c>
      <c r="BR55">
        <v>0</v>
      </c>
      <c r="BS55">
        <v>326.39999999999998</v>
      </c>
      <c r="BT55">
        <v>0</v>
      </c>
      <c r="BU55">
        <v>0</v>
      </c>
      <c r="BV55">
        <v>0</v>
      </c>
      <c r="BW55">
        <v>1616.8</v>
      </c>
      <c r="BX55">
        <v>95.7</v>
      </c>
      <c r="BY55">
        <v>0</v>
      </c>
      <c r="BZ55">
        <v>0</v>
      </c>
      <c r="CA55">
        <v>288</v>
      </c>
      <c r="CB55">
        <v>0</v>
      </c>
      <c r="CC55">
        <v>0</v>
      </c>
      <c r="CD55">
        <v>0</v>
      </c>
      <c r="CE55">
        <v>729.6</v>
      </c>
      <c r="CF55">
        <v>0</v>
      </c>
      <c r="CG55" s="92">
        <v>26</v>
      </c>
      <c r="CH55">
        <v>0</v>
      </c>
      <c r="CI55">
        <v>72.3</v>
      </c>
      <c r="CJ55">
        <v>0</v>
      </c>
      <c r="CK55">
        <v>166.3</v>
      </c>
      <c r="CL55">
        <v>0</v>
      </c>
      <c r="CM55">
        <v>0</v>
      </c>
      <c r="CN55">
        <v>0</v>
      </c>
      <c r="CO55">
        <v>0</v>
      </c>
      <c r="CP55">
        <v>74.3</v>
      </c>
      <c r="CQ55">
        <v>0</v>
      </c>
      <c r="CR55">
        <v>0</v>
      </c>
      <c r="CS55">
        <v>21854.9</v>
      </c>
      <c r="CT55">
        <v>0</v>
      </c>
      <c r="CU55">
        <v>0</v>
      </c>
      <c r="CV55">
        <v>0</v>
      </c>
      <c r="CW55">
        <v>0</v>
      </c>
      <c r="CX55">
        <v>0</v>
      </c>
      <c r="CY55">
        <v>0</v>
      </c>
      <c r="CZ55">
        <v>150</v>
      </c>
      <c r="DA55">
        <v>0</v>
      </c>
      <c r="DB55">
        <v>0</v>
      </c>
      <c r="DC55">
        <v>1192.7</v>
      </c>
      <c r="DD55">
        <v>0</v>
      </c>
      <c r="DE55">
        <v>0</v>
      </c>
      <c r="DF55">
        <v>68.2</v>
      </c>
      <c r="DG55">
        <v>100</v>
      </c>
      <c r="DH55">
        <v>0</v>
      </c>
      <c r="DI55">
        <v>0</v>
      </c>
      <c r="DJ55">
        <v>0</v>
      </c>
      <c r="DK55">
        <v>0</v>
      </c>
      <c r="DL55">
        <v>3676.4</v>
      </c>
      <c r="DM55">
        <v>1963.1</v>
      </c>
      <c r="DN55">
        <v>0</v>
      </c>
      <c r="DO55">
        <v>0</v>
      </c>
      <c r="DP55">
        <v>22.9</v>
      </c>
      <c r="DQ55">
        <v>0</v>
      </c>
      <c r="DR55">
        <v>0</v>
      </c>
      <c r="DS55">
        <v>0</v>
      </c>
      <c r="DT55">
        <v>0</v>
      </c>
      <c r="DU55">
        <v>0</v>
      </c>
      <c r="DV55">
        <v>0</v>
      </c>
      <c r="DW55">
        <v>10.5</v>
      </c>
      <c r="DX55">
        <v>0</v>
      </c>
      <c r="DY55">
        <v>0</v>
      </c>
      <c r="DZ55">
        <v>1153.2</v>
      </c>
      <c r="EA55">
        <v>0</v>
      </c>
      <c r="EB55">
        <v>0</v>
      </c>
      <c r="EC55">
        <v>0</v>
      </c>
      <c r="ED55">
        <v>0</v>
      </c>
      <c r="EE55">
        <v>0</v>
      </c>
      <c r="EF55">
        <v>0</v>
      </c>
      <c r="EG55">
        <v>0</v>
      </c>
      <c r="EH55">
        <v>0</v>
      </c>
      <c r="EI55">
        <v>0</v>
      </c>
      <c r="EJ55">
        <v>1150.7</v>
      </c>
      <c r="EK55">
        <v>0</v>
      </c>
      <c r="EL55">
        <v>0</v>
      </c>
      <c r="EM55">
        <v>20</v>
      </c>
      <c r="EN55">
        <v>0</v>
      </c>
      <c r="EO55">
        <v>0</v>
      </c>
      <c r="EP55">
        <v>0</v>
      </c>
      <c r="EQ55">
        <v>207.5</v>
      </c>
      <c r="ER55">
        <v>0</v>
      </c>
      <c r="ES55">
        <v>0</v>
      </c>
      <c r="ET55">
        <v>930.6</v>
      </c>
      <c r="EU55">
        <v>0</v>
      </c>
      <c r="EV55">
        <v>1801.5</v>
      </c>
      <c r="EW55">
        <v>0</v>
      </c>
      <c r="EX55">
        <v>820.19999999999902</v>
      </c>
      <c r="EY55">
        <v>41.9</v>
      </c>
      <c r="EZ55">
        <v>202.8</v>
      </c>
      <c r="FA55">
        <v>202.2</v>
      </c>
      <c r="FB55">
        <v>0</v>
      </c>
      <c r="FC55">
        <v>0</v>
      </c>
      <c r="FD55">
        <v>0</v>
      </c>
      <c r="FE55">
        <v>0</v>
      </c>
      <c r="FF55">
        <v>0</v>
      </c>
      <c r="FG55">
        <v>366</v>
      </c>
      <c r="FH55">
        <v>0</v>
      </c>
      <c r="FI55">
        <v>80</v>
      </c>
      <c r="FJ55">
        <v>0</v>
      </c>
      <c r="FK55">
        <v>0</v>
      </c>
      <c r="FL55">
        <v>0</v>
      </c>
      <c r="FM55">
        <v>0</v>
      </c>
      <c r="FN55">
        <v>0</v>
      </c>
      <c r="FO55">
        <v>0</v>
      </c>
      <c r="FP55">
        <v>8174.7</v>
      </c>
      <c r="FQ55">
        <v>0</v>
      </c>
      <c r="FR55">
        <v>140.9</v>
      </c>
      <c r="FS55">
        <v>0</v>
      </c>
      <c r="FT55">
        <v>0</v>
      </c>
      <c r="FU55">
        <v>0</v>
      </c>
      <c r="FV55">
        <v>0</v>
      </c>
      <c r="FW55">
        <v>0</v>
      </c>
      <c r="FX55">
        <v>6.6</v>
      </c>
      <c r="FY55">
        <v>0</v>
      </c>
      <c r="FZ55">
        <v>0</v>
      </c>
      <c r="GA55">
        <v>0</v>
      </c>
      <c r="GB55">
        <v>0</v>
      </c>
      <c r="GC55">
        <v>0</v>
      </c>
      <c r="GD55">
        <v>0</v>
      </c>
      <c r="GE55">
        <v>0</v>
      </c>
      <c r="GF55">
        <v>0</v>
      </c>
      <c r="GG55">
        <v>0</v>
      </c>
      <c r="GH55">
        <v>0</v>
      </c>
      <c r="GI55">
        <v>0</v>
      </c>
      <c r="GJ55">
        <v>0</v>
      </c>
      <c r="GK55">
        <v>0</v>
      </c>
      <c r="GL55">
        <v>326.3</v>
      </c>
      <c r="GM55">
        <v>0</v>
      </c>
      <c r="GN55">
        <v>0</v>
      </c>
      <c r="GO55">
        <v>0</v>
      </c>
      <c r="GP55">
        <v>71.7</v>
      </c>
      <c r="GQ55">
        <v>129.6</v>
      </c>
      <c r="GR55">
        <v>0</v>
      </c>
      <c r="GS55">
        <v>0</v>
      </c>
      <c r="GT55">
        <v>0</v>
      </c>
      <c r="GU55">
        <v>0</v>
      </c>
      <c r="GV55">
        <v>0</v>
      </c>
      <c r="GW55">
        <v>0</v>
      </c>
      <c r="GX55">
        <v>0</v>
      </c>
      <c r="GY55">
        <v>0</v>
      </c>
      <c r="GZ55">
        <v>0</v>
      </c>
      <c r="HA55">
        <v>498.8</v>
      </c>
      <c r="HB55">
        <v>0</v>
      </c>
      <c r="HC55">
        <v>0</v>
      </c>
      <c r="HD55">
        <v>0</v>
      </c>
      <c r="HE55">
        <v>0</v>
      </c>
      <c r="HF55">
        <v>11.9</v>
      </c>
    </row>
    <row r="56" spans="1:214" x14ac:dyDescent="0.25">
      <c r="A56" t="s">
        <v>320</v>
      </c>
      <c r="B56">
        <v>6</v>
      </c>
      <c r="C56">
        <v>439.2</v>
      </c>
      <c r="D56">
        <v>0</v>
      </c>
      <c r="E56">
        <v>179.4</v>
      </c>
      <c r="F56">
        <v>0</v>
      </c>
      <c r="G56">
        <v>0</v>
      </c>
      <c r="H56">
        <v>0</v>
      </c>
      <c r="I56">
        <v>73.099999999999994</v>
      </c>
      <c r="J56">
        <v>0</v>
      </c>
      <c r="K56">
        <v>0</v>
      </c>
      <c r="L56">
        <v>0</v>
      </c>
      <c r="M56">
        <v>0</v>
      </c>
      <c r="N56">
        <v>0</v>
      </c>
      <c r="O56">
        <v>0</v>
      </c>
      <c r="P56">
        <v>0</v>
      </c>
      <c r="Q56">
        <v>0</v>
      </c>
      <c r="R56">
        <v>0</v>
      </c>
      <c r="S56">
        <v>0</v>
      </c>
      <c r="T56">
        <v>0</v>
      </c>
      <c r="U56">
        <v>0</v>
      </c>
      <c r="V56">
        <v>207.2</v>
      </c>
      <c r="W56">
        <v>96</v>
      </c>
      <c r="X56">
        <v>0</v>
      </c>
      <c r="Y56">
        <v>120</v>
      </c>
      <c r="Z56">
        <v>0</v>
      </c>
      <c r="AA56">
        <v>0</v>
      </c>
      <c r="AB56">
        <v>0</v>
      </c>
      <c r="AC56">
        <v>983.8</v>
      </c>
      <c r="AD56">
        <v>0</v>
      </c>
      <c r="AE56">
        <v>0</v>
      </c>
      <c r="AF56">
        <v>98.8</v>
      </c>
      <c r="AG56">
        <v>0</v>
      </c>
      <c r="AH56">
        <v>255.7</v>
      </c>
      <c r="AI56">
        <v>0</v>
      </c>
      <c r="AJ56">
        <v>0</v>
      </c>
      <c r="AK56">
        <v>650.79999999999995</v>
      </c>
      <c r="AL56">
        <v>556.79999999999995</v>
      </c>
      <c r="AM56">
        <v>156.9</v>
      </c>
      <c r="AN56">
        <v>161.1</v>
      </c>
      <c r="AO56">
        <v>0</v>
      </c>
      <c r="AP56">
        <v>197.2</v>
      </c>
      <c r="AQ56">
        <v>0</v>
      </c>
      <c r="AR56">
        <v>0</v>
      </c>
      <c r="AS56">
        <v>0</v>
      </c>
      <c r="AT56">
        <v>0</v>
      </c>
      <c r="AU56">
        <v>0</v>
      </c>
      <c r="AV56">
        <v>333.3</v>
      </c>
      <c r="AW56">
        <v>0</v>
      </c>
      <c r="AX56">
        <v>462.8</v>
      </c>
      <c r="AY56">
        <v>0</v>
      </c>
      <c r="AZ56">
        <v>0</v>
      </c>
      <c r="BA56">
        <v>0</v>
      </c>
      <c r="BB56">
        <v>574.6</v>
      </c>
      <c r="BC56">
        <v>168.9</v>
      </c>
      <c r="BD56">
        <v>0</v>
      </c>
      <c r="BE56">
        <v>552.70000000000005</v>
      </c>
      <c r="BF56">
        <v>99.2</v>
      </c>
      <c r="BG56">
        <v>99</v>
      </c>
      <c r="BH56">
        <v>0</v>
      </c>
      <c r="BI56">
        <v>0</v>
      </c>
      <c r="BJ56">
        <v>0</v>
      </c>
      <c r="BK56">
        <v>0</v>
      </c>
      <c r="BL56">
        <v>731.8</v>
      </c>
      <c r="BM56">
        <v>0</v>
      </c>
      <c r="BN56">
        <v>0</v>
      </c>
      <c r="BO56">
        <v>0</v>
      </c>
      <c r="BP56">
        <v>459.4</v>
      </c>
      <c r="BQ56">
        <v>0</v>
      </c>
      <c r="BR56">
        <v>0</v>
      </c>
      <c r="BS56">
        <v>1408.8</v>
      </c>
      <c r="BT56">
        <v>0</v>
      </c>
      <c r="BU56">
        <v>0</v>
      </c>
      <c r="BV56">
        <v>1273.9000000000001</v>
      </c>
      <c r="BW56">
        <v>511.2</v>
      </c>
      <c r="BX56">
        <v>1054.3</v>
      </c>
      <c r="BY56">
        <v>0</v>
      </c>
      <c r="BZ56">
        <v>149.19999999999999</v>
      </c>
      <c r="CA56">
        <v>0</v>
      </c>
      <c r="CB56">
        <v>0</v>
      </c>
      <c r="CC56">
        <v>0</v>
      </c>
      <c r="CD56">
        <v>117.2</v>
      </c>
      <c r="CE56">
        <v>753</v>
      </c>
      <c r="CF56">
        <v>24.5</v>
      </c>
      <c r="CG56" s="92">
        <v>1285.0999999999999</v>
      </c>
      <c r="CH56">
        <v>0</v>
      </c>
      <c r="CI56">
        <v>164.6</v>
      </c>
      <c r="CJ56">
        <v>0</v>
      </c>
      <c r="CK56">
        <v>0</v>
      </c>
      <c r="CL56">
        <v>0</v>
      </c>
      <c r="CM56">
        <v>0</v>
      </c>
      <c r="CN56">
        <v>0</v>
      </c>
      <c r="CO56">
        <v>0</v>
      </c>
      <c r="CP56">
        <v>0</v>
      </c>
      <c r="CQ56">
        <v>1467.5</v>
      </c>
      <c r="CR56">
        <v>0</v>
      </c>
      <c r="CS56">
        <v>492.2</v>
      </c>
      <c r="CT56">
        <v>542.70000000000005</v>
      </c>
      <c r="CU56">
        <v>45</v>
      </c>
      <c r="CV56">
        <v>0</v>
      </c>
      <c r="CW56">
        <v>0</v>
      </c>
      <c r="CX56">
        <v>0</v>
      </c>
      <c r="CY56">
        <v>0</v>
      </c>
      <c r="CZ56">
        <v>0</v>
      </c>
      <c r="DA56">
        <v>0</v>
      </c>
      <c r="DB56">
        <v>80.2</v>
      </c>
      <c r="DC56">
        <v>871.1</v>
      </c>
      <c r="DD56">
        <v>148.69999999999999</v>
      </c>
      <c r="DE56">
        <v>0</v>
      </c>
      <c r="DF56">
        <v>54</v>
      </c>
      <c r="DG56">
        <v>0</v>
      </c>
      <c r="DH56">
        <v>2194.5</v>
      </c>
      <c r="DI56">
        <v>0</v>
      </c>
      <c r="DJ56">
        <v>0</v>
      </c>
      <c r="DK56">
        <v>0</v>
      </c>
      <c r="DL56">
        <v>786</v>
      </c>
      <c r="DM56">
        <v>899.5</v>
      </c>
      <c r="DN56">
        <v>0</v>
      </c>
      <c r="DO56">
        <v>680.8</v>
      </c>
      <c r="DP56">
        <v>591.9</v>
      </c>
      <c r="DQ56">
        <v>0</v>
      </c>
      <c r="DR56">
        <v>395.8</v>
      </c>
      <c r="DS56">
        <v>0</v>
      </c>
      <c r="DT56">
        <v>0</v>
      </c>
      <c r="DU56">
        <v>58.7</v>
      </c>
      <c r="DV56">
        <v>419.7</v>
      </c>
      <c r="DW56">
        <v>0</v>
      </c>
      <c r="DX56">
        <v>0</v>
      </c>
      <c r="DY56">
        <v>0</v>
      </c>
      <c r="DZ56">
        <v>82.6</v>
      </c>
      <c r="EA56">
        <v>96</v>
      </c>
      <c r="EB56">
        <v>0</v>
      </c>
      <c r="EC56">
        <v>0</v>
      </c>
      <c r="ED56">
        <v>20.3</v>
      </c>
      <c r="EE56">
        <v>407.5</v>
      </c>
      <c r="EF56">
        <v>0</v>
      </c>
      <c r="EG56">
        <v>31.1</v>
      </c>
      <c r="EH56">
        <v>0</v>
      </c>
      <c r="EI56">
        <v>1499.7</v>
      </c>
      <c r="EJ56">
        <v>13</v>
      </c>
      <c r="EK56">
        <v>1148.8</v>
      </c>
      <c r="EL56">
        <v>0</v>
      </c>
      <c r="EM56">
        <v>0</v>
      </c>
      <c r="EN56">
        <v>93.1</v>
      </c>
      <c r="EO56">
        <v>0</v>
      </c>
      <c r="EP56">
        <v>193.7</v>
      </c>
      <c r="EQ56">
        <v>1311.2</v>
      </c>
      <c r="ER56">
        <v>0</v>
      </c>
      <c r="ES56">
        <v>0</v>
      </c>
      <c r="ET56">
        <v>0</v>
      </c>
      <c r="EU56">
        <v>2097.5</v>
      </c>
      <c r="EV56">
        <v>0</v>
      </c>
      <c r="EW56">
        <v>313.29999999999899</v>
      </c>
      <c r="EX56">
        <v>6879.4</v>
      </c>
      <c r="EY56">
        <v>80.8</v>
      </c>
      <c r="EZ56">
        <v>25</v>
      </c>
      <c r="FA56">
        <v>162.6</v>
      </c>
      <c r="FB56">
        <v>0</v>
      </c>
      <c r="FC56">
        <v>0</v>
      </c>
      <c r="FD56">
        <v>0</v>
      </c>
      <c r="FE56">
        <v>114.6</v>
      </c>
      <c r="FF56">
        <v>26.7</v>
      </c>
      <c r="FG56">
        <v>0</v>
      </c>
      <c r="FH56">
        <v>0</v>
      </c>
      <c r="FI56">
        <v>0</v>
      </c>
      <c r="FJ56">
        <v>1744.8</v>
      </c>
      <c r="FK56">
        <v>0</v>
      </c>
      <c r="FL56">
        <v>0</v>
      </c>
      <c r="FM56">
        <v>0</v>
      </c>
      <c r="FN56">
        <v>0</v>
      </c>
      <c r="FO56">
        <v>0</v>
      </c>
      <c r="FP56">
        <v>1200</v>
      </c>
      <c r="FQ56">
        <v>2623.2</v>
      </c>
      <c r="FR56">
        <v>28.5</v>
      </c>
      <c r="FS56">
        <v>141.9</v>
      </c>
      <c r="FT56">
        <v>0</v>
      </c>
      <c r="FU56">
        <v>0</v>
      </c>
      <c r="FV56">
        <v>0</v>
      </c>
      <c r="FW56">
        <v>477.5</v>
      </c>
      <c r="FX56">
        <v>456.9</v>
      </c>
      <c r="FY56">
        <v>373.2</v>
      </c>
      <c r="FZ56">
        <v>0</v>
      </c>
      <c r="GA56">
        <v>2281.7999999999902</v>
      </c>
      <c r="GB56">
        <v>0</v>
      </c>
      <c r="GC56">
        <v>0</v>
      </c>
      <c r="GD56">
        <v>0</v>
      </c>
      <c r="GE56">
        <v>0</v>
      </c>
      <c r="GF56">
        <v>1097.2</v>
      </c>
      <c r="GG56">
        <v>0</v>
      </c>
      <c r="GH56">
        <v>0</v>
      </c>
      <c r="GI56">
        <v>0</v>
      </c>
      <c r="GJ56">
        <v>186</v>
      </c>
      <c r="GK56">
        <v>333.599999999999</v>
      </c>
      <c r="GL56">
        <v>258.39999999999998</v>
      </c>
      <c r="GM56">
        <v>0</v>
      </c>
      <c r="GN56">
        <v>0</v>
      </c>
      <c r="GO56">
        <v>0</v>
      </c>
      <c r="GP56">
        <v>53.5</v>
      </c>
      <c r="GQ56">
        <v>0</v>
      </c>
      <c r="GR56">
        <v>0</v>
      </c>
      <c r="GS56">
        <v>0</v>
      </c>
      <c r="GT56">
        <v>65.400000000000006</v>
      </c>
      <c r="GU56">
        <v>0</v>
      </c>
      <c r="GV56">
        <v>0</v>
      </c>
      <c r="GW56">
        <v>0</v>
      </c>
      <c r="GX56">
        <v>0</v>
      </c>
      <c r="GY56">
        <v>0</v>
      </c>
      <c r="GZ56">
        <v>0</v>
      </c>
      <c r="HA56">
        <v>0</v>
      </c>
      <c r="HB56">
        <v>0</v>
      </c>
      <c r="HC56">
        <v>0</v>
      </c>
      <c r="HD56">
        <v>0</v>
      </c>
      <c r="HE56">
        <v>0</v>
      </c>
      <c r="HF56">
        <v>0</v>
      </c>
    </row>
    <row r="57" spans="1:214" x14ac:dyDescent="0.25">
      <c r="A57" t="s">
        <v>321</v>
      </c>
      <c r="B57">
        <v>1</v>
      </c>
      <c r="C57">
        <v>1827.6</v>
      </c>
      <c r="D57">
        <v>0</v>
      </c>
      <c r="E57">
        <v>0</v>
      </c>
      <c r="F57">
        <v>0</v>
      </c>
      <c r="G57">
        <v>0</v>
      </c>
      <c r="H57">
        <v>100.6</v>
      </c>
      <c r="I57">
        <v>2063.6</v>
      </c>
      <c r="J57">
        <v>0</v>
      </c>
      <c r="K57">
        <v>850.3</v>
      </c>
      <c r="L57">
        <v>0</v>
      </c>
      <c r="M57">
        <v>1177</v>
      </c>
      <c r="N57">
        <v>120</v>
      </c>
      <c r="O57">
        <v>1189.5999999999999</v>
      </c>
      <c r="P57">
        <v>99</v>
      </c>
      <c r="Q57">
        <v>7964.4</v>
      </c>
      <c r="R57">
        <v>0</v>
      </c>
      <c r="S57">
        <v>4718.7</v>
      </c>
      <c r="T57">
        <v>1132.9000000000001</v>
      </c>
      <c r="U57">
        <v>427.7</v>
      </c>
      <c r="V57">
        <v>1813.3</v>
      </c>
      <c r="W57">
        <v>330</v>
      </c>
      <c r="X57">
        <v>3786.3</v>
      </c>
      <c r="Y57">
        <v>16</v>
      </c>
      <c r="Z57">
        <v>54.8</v>
      </c>
      <c r="AA57">
        <v>2819.8</v>
      </c>
      <c r="AB57">
        <v>60</v>
      </c>
      <c r="AC57">
        <v>585.5</v>
      </c>
      <c r="AD57">
        <v>0</v>
      </c>
      <c r="AE57">
        <v>0</v>
      </c>
      <c r="AF57">
        <v>271.8</v>
      </c>
      <c r="AG57">
        <v>1063.4000000000001</v>
      </c>
      <c r="AH57">
        <v>212.7</v>
      </c>
      <c r="AI57">
        <v>137.9</v>
      </c>
      <c r="AJ57">
        <v>1880.3999999999901</v>
      </c>
      <c r="AK57">
        <v>306.10000000000002</v>
      </c>
      <c r="AL57">
        <v>0</v>
      </c>
      <c r="AM57">
        <v>641.9</v>
      </c>
      <c r="AN57">
        <v>0</v>
      </c>
      <c r="AO57">
        <v>560.29999999999995</v>
      </c>
      <c r="AP57">
        <v>0</v>
      </c>
      <c r="AQ57">
        <v>170.6</v>
      </c>
      <c r="AR57">
        <v>844.9</v>
      </c>
      <c r="AS57">
        <v>220.9</v>
      </c>
      <c r="AT57">
        <v>0</v>
      </c>
      <c r="AU57">
        <v>730</v>
      </c>
      <c r="AV57">
        <v>923.7</v>
      </c>
      <c r="AW57">
        <v>68</v>
      </c>
      <c r="AX57">
        <v>0</v>
      </c>
      <c r="AY57">
        <v>342.3</v>
      </c>
      <c r="AZ57">
        <v>0</v>
      </c>
      <c r="BA57">
        <v>656.7</v>
      </c>
      <c r="BB57">
        <v>0</v>
      </c>
      <c r="BC57">
        <v>4972.5</v>
      </c>
      <c r="BD57">
        <v>102.1</v>
      </c>
      <c r="BE57">
        <v>682.69999999999902</v>
      </c>
      <c r="BF57">
        <v>2269.6</v>
      </c>
      <c r="BG57">
        <v>663</v>
      </c>
      <c r="BH57">
        <v>3980.2</v>
      </c>
      <c r="BI57">
        <v>244.3</v>
      </c>
      <c r="BJ57">
        <v>0</v>
      </c>
      <c r="BK57">
        <v>1803.8</v>
      </c>
      <c r="BL57">
        <v>557.70000000000005</v>
      </c>
      <c r="BM57">
        <v>41.4</v>
      </c>
      <c r="BN57">
        <v>1138.3</v>
      </c>
      <c r="BO57">
        <v>0</v>
      </c>
      <c r="BP57">
        <v>1650.7</v>
      </c>
      <c r="BQ57">
        <v>572.6</v>
      </c>
      <c r="BR57">
        <v>166.2</v>
      </c>
      <c r="BS57">
        <v>2875.8</v>
      </c>
      <c r="BT57">
        <v>6991.8</v>
      </c>
      <c r="BU57">
        <v>0</v>
      </c>
      <c r="BV57">
        <v>1870.7</v>
      </c>
      <c r="BW57">
        <v>5686.5</v>
      </c>
      <c r="BX57">
        <v>863.4</v>
      </c>
      <c r="BY57">
        <v>0</v>
      </c>
      <c r="BZ57">
        <v>4870.7</v>
      </c>
      <c r="CA57">
        <v>101.3</v>
      </c>
      <c r="CB57">
        <v>0</v>
      </c>
      <c r="CC57">
        <v>807.2</v>
      </c>
      <c r="CD57">
        <v>0</v>
      </c>
      <c r="CE57">
        <v>2269.7999999999902</v>
      </c>
      <c r="CF57">
        <v>2591.6</v>
      </c>
      <c r="CG57" s="92">
        <v>56929.999999999898</v>
      </c>
      <c r="CH57">
        <v>231.3</v>
      </c>
      <c r="CI57">
        <v>0</v>
      </c>
      <c r="CJ57">
        <v>0</v>
      </c>
      <c r="CK57">
        <v>668.2</v>
      </c>
      <c r="CL57">
        <v>1638.6</v>
      </c>
      <c r="CM57">
        <v>0</v>
      </c>
      <c r="CN57">
        <v>0</v>
      </c>
      <c r="CO57">
        <v>0</v>
      </c>
      <c r="CP57">
        <v>0</v>
      </c>
      <c r="CQ57">
        <v>63.6</v>
      </c>
      <c r="CR57">
        <v>4324</v>
      </c>
      <c r="CS57">
        <v>12437.7</v>
      </c>
      <c r="CT57">
        <v>0</v>
      </c>
      <c r="CU57">
        <v>27.7</v>
      </c>
      <c r="CV57">
        <v>831.8</v>
      </c>
      <c r="CW57">
        <v>4528.8</v>
      </c>
      <c r="CX57">
        <v>697.6</v>
      </c>
      <c r="CY57">
        <v>276.5</v>
      </c>
      <c r="CZ57">
        <v>191.5</v>
      </c>
      <c r="DA57">
        <v>148.5</v>
      </c>
      <c r="DB57">
        <v>0</v>
      </c>
      <c r="DC57">
        <v>135</v>
      </c>
      <c r="DD57">
        <v>259.39999999999998</v>
      </c>
      <c r="DE57">
        <v>940</v>
      </c>
      <c r="DF57">
        <v>25.9</v>
      </c>
      <c r="DG57">
        <v>182.5</v>
      </c>
      <c r="DH57">
        <v>2879.8</v>
      </c>
      <c r="DI57">
        <v>0</v>
      </c>
      <c r="DJ57">
        <v>322</v>
      </c>
      <c r="DK57">
        <v>355.1</v>
      </c>
      <c r="DL57">
        <v>3517.2999999999902</v>
      </c>
      <c r="DM57">
        <v>6459.5</v>
      </c>
      <c r="DN57">
        <v>0</v>
      </c>
      <c r="DO57">
        <v>0</v>
      </c>
      <c r="DP57">
        <v>1307</v>
      </c>
      <c r="DQ57">
        <v>0</v>
      </c>
      <c r="DR57">
        <v>0</v>
      </c>
      <c r="DS57">
        <v>3447.6999999999898</v>
      </c>
      <c r="DT57">
        <v>1044.9000000000001</v>
      </c>
      <c r="DU57">
        <v>44.2</v>
      </c>
      <c r="DV57">
        <v>28</v>
      </c>
      <c r="DW57">
        <v>176</v>
      </c>
      <c r="DX57">
        <v>0</v>
      </c>
      <c r="DY57">
        <v>947.3</v>
      </c>
      <c r="DZ57">
        <v>1039.5999999999999</v>
      </c>
      <c r="EA57">
        <v>467.3</v>
      </c>
      <c r="EB57">
        <v>0</v>
      </c>
      <c r="EC57">
        <v>329.9</v>
      </c>
      <c r="ED57">
        <v>15220.7</v>
      </c>
      <c r="EE57">
        <v>132</v>
      </c>
      <c r="EF57">
        <v>308</v>
      </c>
      <c r="EG57">
        <v>0</v>
      </c>
      <c r="EH57">
        <v>0</v>
      </c>
      <c r="EI57">
        <v>120.3</v>
      </c>
      <c r="EJ57">
        <v>3701.99999999999</v>
      </c>
      <c r="EK57">
        <v>5134.3</v>
      </c>
      <c r="EL57">
        <v>0</v>
      </c>
      <c r="EM57">
        <v>130.80000000000001</v>
      </c>
      <c r="EN57">
        <v>153.6</v>
      </c>
      <c r="EO57">
        <v>923.8</v>
      </c>
      <c r="EP57">
        <v>192.1</v>
      </c>
      <c r="EQ57">
        <v>44</v>
      </c>
      <c r="ER57">
        <v>0</v>
      </c>
      <c r="ES57">
        <v>759.3</v>
      </c>
      <c r="ET57">
        <v>129.4</v>
      </c>
      <c r="EU57">
        <v>1301.5</v>
      </c>
      <c r="EV57">
        <v>489.3</v>
      </c>
      <c r="EW57">
        <v>738.3</v>
      </c>
      <c r="EX57">
        <v>3279</v>
      </c>
      <c r="EY57">
        <v>2725</v>
      </c>
      <c r="EZ57">
        <v>3254.1</v>
      </c>
      <c r="FA57">
        <v>1831.8</v>
      </c>
      <c r="FB57">
        <v>0</v>
      </c>
      <c r="FC57">
        <v>0</v>
      </c>
      <c r="FD57">
        <v>0</v>
      </c>
      <c r="FE57">
        <v>0</v>
      </c>
      <c r="FF57">
        <v>0</v>
      </c>
      <c r="FG57">
        <v>0</v>
      </c>
      <c r="FH57">
        <v>0</v>
      </c>
      <c r="FI57">
        <v>43</v>
      </c>
      <c r="FJ57">
        <v>464.2</v>
      </c>
      <c r="FK57">
        <v>0</v>
      </c>
      <c r="FL57">
        <v>0</v>
      </c>
      <c r="FM57">
        <v>0</v>
      </c>
      <c r="FN57">
        <v>0</v>
      </c>
      <c r="FO57">
        <v>331.1</v>
      </c>
      <c r="FP57">
        <v>25.1</v>
      </c>
      <c r="FQ57">
        <v>0</v>
      </c>
      <c r="FR57">
        <v>1127.0999999999999</v>
      </c>
      <c r="FS57">
        <v>1685.69999999999</v>
      </c>
      <c r="FT57">
        <v>136.69999999999999</v>
      </c>
      <c r="FU57">
        <v>8423</v>
      </c>
      <c r="FV57">
        <v>96</v>
      </c>
      <c r="FW57">
        <v>410.6</v>
      </c>
      <c r="FX57">
        <v>0</v>
      </c>
      <c r="FY57">
        <v>0</v>
      </c>
      <c r="FZ57">
        <v>1475.8</v>
      </c>
      <c r="GA57">
        <v>716</v>
      </c>
      <c r="GB57">
        <v>0</v>
      </c>
      <c r="GC57">
        <v>43</v>
      </c>
      <c r="GD57">
        <v>0</v>
      </c>
      <c r="GE57">
        <v>297.5</v>
      </c>
      <c r="GF57">
        <v>340.7</v>
      </c>
      <c r="GG57">
        <v>158.69999999999999</v>
      </c>
      <c r="GH57">
        <v>0</v>
      </c>
      <c r="GI57">
        <v>0</v>
      </c>
      <c r="GJ57">
        <v>782.4</v>
      </c>
      <c r="GK57">
        <v>218</v>
      </c>
      <c r="GL57">
        <v>3292</v>
      </c>
      <c r="GM57">
        <v>199.4</v>
      </c>
      <c r="GN57">
        <v>2242.5</v>
      </c>
      <c r="GO57">
        <v>0</v>
      </c>
      <c r="GP57">
        <v>120</v>
      </c>
      <c r="GQ57">
        <v>234.9</v>
      </c>
      <c r="GR57">
        <v>39.5</v>
      </c>
      <c r="GS57">
        <v>34</v>
      </c>
      <c r="GT57">
        <v>300</v>
      </c>
      <c r="GU57">
        <v>406.6</v>
      </c>
      <c r="GV57">
        <v>44.8</v>
      </c>
      <c r="GW57">
        <v>181.9</v>
      </c>
      <c r="GX57">
        <v>0</v>
      </c>
      <c r="GY57">
        <v>0</v>
      </c>
      <c r="GZ57">
        <v>283.39999999999998</v>
      </c>
      <c r="HA57">
        <v>522.20000000000005</v>
      </c>
      <c r="HB57">
        <v>754.9</v>
      </c>
      <c r="HC57">
        <v>45.9</v>
      </c>
      <c r="HD57">
        <v>715.6</v>
      </c>
      <c r="HE57">
        <v>915.6</v>
      </c>
      <c r="HF57">
        <v>0</v>
      </c>
    </row>
    <row r="58" spans="1:214" x14ac:dyDescent="0.25">
      <c r="A58" t="s">
        <v>322</v>
      </c>
      <c r="B58">
        <v>2</v>
      </c>
      <c r="C58">
        <v>663.9</v>
      </c>
      <c r="D58">
        <v>0</v>
      </c>
      <c r="E58">
        <v>270.8</v>
      </c>
      <c r="F58">
        <v>0</v>
      </c>
      <c r="G58">
        <v>0</v>
      </c>
      <c r="H58">
        <v>217.3</v>
      </c>
      <c r="I58">
        <v>0</v>
      </c>
      <c r="J58">
        <v>217.7</v>
      </c>
      <c r="K58">
        <v>0</v>
      </c>
      <c r="L58">
        <v>0</v>
      </c>
      <c r="M58">
        <v>0</v>
      </c>
      <c r="N58">
        <v>46</v>
      </c>
      <c r="O58">
        <v>0</v>
      </c>
      <c r="P58">
        <v>175.5</v>
      </c>
      <c r="Q58">
        <v>273.8</v>
      </c>
      <c r="R58">
        <v>0</v>
      </c>
      <c r="S58">
        <v>9013.1999999999898</v>
      </c>
      <c r="T58">
        <v>0</v>
      </c>
      <c r="U58">
        <v>850.5</v>
      </c>
      <c r="V58">
        <v>0</v>
      </c>
      <c r="W58">
        <v>0</v>
      </c>
      <c r="X58">
        <v>0</v>
      </c>
      <c r="Y58">
        <v>0</v>
      </c>
      <c r="Z58">
        <v>408</v>
      </c>
      <c r="AA58">
        <v>700.9</v>
      </c>
      <c r="AB58">
        <v>0</v>
      </c>
      <c r="AC58">
        <v>414.2</v>
      </c>
      <c r="AD58">
        <v>0</v>
      </c>
      <c r="AE58">
        <v>0</v>
      </c>
      <c r="AF58">
        <v>0</v>
      </c>
      <c r="AG58">
        <v>0</v>
      </c>
      <c r="AH58">
        <v>0</v>
      </c>
      <c r="AI58">
        <v>0</v>
      </c>
      <c r="AJ58">
        <v>0</v>
      </c>
      <c r="AK58">
        <v>0</v>
      </c>
      <c r="AL58">
        <v>0</v>
      </c>
      <c r="AM58">
        <v>38.5</v>
      </c>
      <c r="AN58">
        <v>0</v>
      </c>
      <c r="AO58">
        <v>0</v>
      </c>
      <c r="AP58">
        <v>0</v>
      </c>
      <c r="AQ58">
        <v>0</v>
      </c>
      <c r="AR58">
        <v>0</v>
      </c>
      <c r="AS58">
        <v>0</v>
      </c>
      <c r="AT58">
        <v>0</v>
      </c>
      <c r="AU58">
        <v>0</v>
      </c>
      <c r="AV58">
        <v>0</v>
      </c>
      <c r="AW58">
        <v>0</v>
      </c>
      <c r="AX58">
        <v>237.9</v>
      </c>
      <c r="AY58">
        <v>81.8</v>
      </c>
      <c r="AZ58">
        <v>0</v>
      </c>
      <c r="BA58">
        <v>139</v>
      </c>
      <c r="BB58">
        <v>0</v>
      </c>
      <c r="BC58">
        <v>1125.5999999999999</v>
      </c>
      <c r="BD58">
        <v>0</v>
      </c>
      <c r="BE58">
        <v>42.9</v>
      </c>
      <c r="BF58">
        <v>0</v>
      </c>
      <c r="BG58">
        <v>0</v>
      </c>
      <c r="BH58">
        <v>209.4</v>
      </c>
      <c r="BI58">
        <v>0</v>
      </c>
      <c r="BJ58">
        <v>0</v>
      </c>
      <c r="BK58">
        <v>1184.0999999999999</v>
      </c>
      <c r="BL58">
        <v>97.8</v>
      </c>
      <c r="BM58">
        <v>139.1</v>
      </c>
      <c r="BN58">
        <v>1223.8999999999901</v>
      </c>
      <c r="BO58">
        <v>0</v>
      </c>
      <c r="BP58">
        <v>0</v>
      </c>
      <c r="BQ58">
        <v>0</v>
      </c>
      <c r="BR58">
        <v>138</v>
      </c>
      <c r="BS58">
        <v>955.8</v>
      </c>
      <c r="BT58">
        <v>77.400000000000006</v>
      </c>
      <c r="BU58">
        <v>0</v>
      </c>
      <c r="BV58">
        <v>0</v>
      </c>
      <c r="BW58">
        <v>48.5</v>
      </c>
      <c r="BX58">
        <v>0</v>
      </c>
      <c r="BY58">
        <v>0</v>
      </c>
      <c r="BZ58">
        <v>0</v>
      </c>
      <c r="CA58">
        <v>0</v>
      </c>
      <c r="CB58">
        <v>0</v>
      </c>
      <c r="CC58">
        <v>0</v>
      </c>
      <c r="CD58">
        <v>887.4</v>
      </c>
      <c r="CE58">
        <v>736.6</v>
      </c>
      <c r="CF58">
        <v>360</v>
      </c>
      <c r="CG58" s="92">
        <v>11043</v>
      </c>
      <c r="CH58">
        <v>0</v>
      </c>
      <c r="CI58">
        <v>984.8</v>
      </c>
      <c r="CJ58">
        <v>0</v>
      </c>
      <c r="CK58">
        <v>70.099999999999994</v>
      </c>
      <c r="CL58">
        <v>0</v>
      </c>
      <c r="CM58">
        <v>0</v>
      </c>
      <c r="CN58">
        <v>0</v>
      </c>
      <c r="CO58">
        <v>56.7</v>
      </c>
      <c r="CP58">
        <v>78</v>
      </c>
      <c r="CQ58">
        <v>0</v>
      </c>
      <c r="CR58">
        <v>39</v>
      </c>
      <c r="CS58">
        <v>1773.8</v>
      </c>
      <c r="CT58">
        <v>0</v>
      </c>
      <c r="CU58">
        <v>0</v>
      </c>
      <c r="CV58">
        <v>0</v>
      </c>
      <c r="CW58">
        <v>517.1</v>
      </c>
      <c r="CX58">
        <v>0</v>
      </c>
      <c r="CY58">
        <v>0</v>
      </c>
      <c r="CZ58">
        <v>0</v>
      </c>
      <c r="DA58">
        <v>0</v>
      </c>
      <c r="DB58">
        <v>0</v>
      </c>
      <c r="DC58">
        <v>0</v>
      </c>
      <c r="DD58">
        <v>145.9</v>
      </c>
      <c r="DE58">
        <v>47.6</v>
      </c>
      <c r="DF58">
        <v>17.5</v>
      </c>
      <c r="DG58">
        <v>763</v>
      </c>
      <c r="DH58">
        <v>49.9</v>
      </c>
      <c r="DI58">
        <v>592</v>
      </c>
      <c r="DJ58">
        <v>0</v>
      </c>
      <c r="DK58">
        <v>0</v>
      </c>
      <c r="DL58">
        <v>159.9</v>
      </c>
      <c r="DM58">
        <v>617</v>
      </c>
      <c r="DN58">
        <v>0</v>
      </c>
      <c r="DO58">
        <v>0</v>
      </c>
      <c r="DP58">
        <v>0</v>
      </c>
      <c r="DQ58">
        <v>0</v>
      </c>
      <c r="DR58">
        <v>0</v>
      </c>
      <c r="DS58">
        <v>0</v>
      </c>
      <c r="DT58">
        <v>0</v>
      </c>
      <c r="DU58">
        <v>3960.2</v>
      </c>
      <c r="DV58">
        <v>0</v>
      </c>
      <c r="DW58">
        <v>0</v>
      </c>
      <c r="DX58">
        <v>0</v>
      </c>
      <c r="DY58">
        <v>0</v>
      </c>
      <c r="DZ58">
        <v>1006.1</v>
      </c>
      <c r="EA58">
        <v>0</v>
      </c>
      <c r="EB58">
        <v>0</v>
      </c>
      <c r="EC58">
        <v>0</v>
      </c>
      <c r="ED58">
        <v>0</v>
      </c>
      <c r="EE58">
        <v>25.5</v>
      </c>
      <c r="EF58">
        <v>0</v>
      </c>
      <c r="EG58">
        <v>0</v>
      </c>
      <c r="EH58">
        <v>315.8</v>
      </c>
      <c r="EI58">
        <v>0</v>
      </c>
      <c r="EJ58">
        <v>335.9</v>
      </c>
      <c r="EK58">
        <v>0</v>
      </c>
      <c r="EL58">
        <v>0</v>
      </c>
      <c r="EM58">
        <v>0</v>
      </c>
      <c r="EN58">
        <v>57</v>
      </c>
      <c r="EO58">
        <v>1039.5</v>
      </c>
      <c r="EP58">
        <v>0</v>
      </c>
      <c r="EQ58">
        <v>0</v>
      </c>
      <c r="ER58">
        <v>0</v>
      </c>
      <c r="ES58">
        <v>0</v>
      </c>
      <c r="ET58">
        <v>204.3</v>
      </c>
      <c r="EU58">
        <v>0</v>
      </c>
      <c r="EV58">
        <v>0</v>
      </c>
      <c r="EW58">
        <v>1575.5</v>
      </c>
      <c r="EX58">
        <v>289.39999999999998</v>
      </c>
      <c r="EY58">
        <v>522</v>
      </c>
      <c r="EZ58">
        <v>254.3</v>
      </c>
      <c r="FA58">
        <v>20.5</v>
      </c>
      <c r="FB58">
        <v>0</v>
      </c>
      <c r="FC58">
        <v>0</v>
      </c>
      <c r="FD58">
        <v>0</v>
      </c>
      <c r="FE58">
        <v>0</v>
      </c>
      <c r="FF58">
        <v>0</v>
      </c>
      <c r="FG58">
        <v>0</v>
      </c>
      <c r="FH58">
        <v>0</v>
      </c>
      <c r="FI58">
        <v>18.100000000000001</v>
      </c>
      <c r="FJ58">
        <v>0</v>
      </c>
      <c r="FK58">
        <v>0</v>
      </c>
      <c r="FL58">
        <v>0</v>
      </c>
      <c r="FM58">
        <v>0</v>
      </c>
      <c r="FN58">
        <v>85.4</v>
      </c>
      <c r="FO58">
        <v>0</v>
      </c>
      <c r="FP58">
        <v>0</v>
      </c>
      <c r="FQ58">
        <v>0</v>
      </c>
      <c r="FR58">
        <v>212.9</v>
      </c>
      <c r="FS58">
        <v>0</v>
      </c>
      <c r="FT58">
        <v>0</v>
      </c>
      <c r="FU58">
        <v>465</v>
      </c>
      <c r="FV58">
        <v>0</v>
      </c>
      <c r="FW58">
        <v>0</v>
      </c>
      <c r="FX58">
        <v>245</v>
      </c>
      <c r="FY58">
        <v>36.700000000000003</v>
      </c>
      <c r="FZ58">
        <v>0</v>
      </c>
      <c r="GA58">
        <v>28.2</v>
      </c>
      <c r="GB58">
        <v>0</v>
      </c>
      <c r="GC58">
        <v>53</v>
      </c>
      <c r="GD58">
        <v>0</v>
      </c>
      <c r="GE58">
        <v>1165.2</v>
      </c>
      <c r="GF58">
        <v>8.9</v>
      </c>
      <c r="GG58">
        <v>447.7</v>
      </c>
      <c r="GH58">
        <v>0</v>
      </c>
      <c r="GI58">
        <v>0</v>
      </c>
      <c r="GJ58">
        <v>1308</v>
      </c>
      <c r="GK58">
        <v>0</v>
      </c>
      <c r="GL58">
        <v>3966.2</v>
      </c>
      <c r="GM58">
        <v>0</v>
      </c>
      <c r="GN58">
        <v>0</v>
      </c>
      <c r="GO58">
        <v>0</v>
      </c>
      <c r="GP58">
        <v>0</v>
      </c>
      <c r="GQ58">
        <v>27.4</v>
      </c>
      <c r="GR58">
        <v>0</v>
      </c>
      <c r="GS58">
        <v>417.5</v>
      </c>
      <c r="GT58">
        <v>0</v>
      </c>
      <c r="GU58">
        <v>0</v>
      </c>
      <c r="GV58">
        <v>5857.1</v>
      </c>
      <c r="GW58">
        <v>0</v>
      </c>
      <c r="GX58">
        <v>471</v>
      </c>
      <c r="GY58">
        <v>0</v>
      </c>
      <c r="GZ58">
        <v>0</v>
      </c>
      <c r="HA58">
        <v>0</v>
      </c>
      <c r="HB58">
        <v>152.19999999999999</v>
      </c>
      <c r="HC58">
        <v>0</v>
      </c>
      <c r="HD58">
        <v>109.6</v>
      </c>
      <c r="HE58">
        <v>106.2</v>
      </c>
      <c r="HF58">
        <v>334</v>
      </c>
    </row>
    <row r="59" spans="1:214" x14ac:dyDescent="0.25">
      <c r="A59" t="s">
        <v>323</v>
      </c>
      <c r="B59">
        <v>3</v>
      </c>
      <c r="C59">
        <v>522.4</v>
      </c>
      <c r="D59">
        <v>0</v>
      </c>
      <c r="E59">
        <v>0</v>
      </c>
      <c r="F59">
        <v>0</v>
      </c>
      <c r="G59">
        <v>0</v>
      </c>
      <c r="H59">
        <v>0</v>
      </c>
      <c r="I59">
        <v>0</v>
      </c>
      <c r="J59">
        <v>0</v>
      </c>
      <c r="K59">
        <v>349.8</v>
      </c>
      <c r="L59">
        <v>0</v>
      </c>
      <c r="M59">
        <v>0</v>
      </c>
      <c r="N59">
        <v>0</v>
      </c>
      <c r="O59">
        <v>0</v>
      </c>
      <c r="P59">
        <v>0</v>
      </c>
      <c r="Q59">
        <v>0</v>
      </c>
      <c r="R59">
        <v>0</v>
      </c>
      <c r="S59">
        <v>0</v>
      </c>
      <c r="T59">
        <v>0</v>
      </c>
      <c r="U59">
        <v>380.1</v>
      </c>
      <c r="V59">
        <v>126</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1178.5</v>
      </c>
      <c r="AS59">
        <v>0</v>
      </c>
      <c r="AT59">
        <v>0</v>
      </c>
      <c r="AU59">
        <v>0</v>
      </c>
      <c r="AV59">
        <v>0</v>
      </c>
      <c r="AW59">
        <v>0</v>
      </c>
      <c r="AX59">
        <v>0</v>
      </c>
      <c r="AY59">
        <v>0</v>
      </c>
      <c r="AZ59">
        <v>0</v>
      </c>
      <c r="BA59">
        <v>0</v>
      </c>
      <c r="BB59">
        <v>265.7</v>
      </c>
      <c r="BC59">
        <v>0</v>
      </c>
      <c r="BD59">
        <v>0</v>
      </c>
      <c r="BE59">
        <v>232.1</v>
      </c>
      <c r="BF59">
        <v>0</v>
      </c>
      <c r="BG59">
        <v>0</v>
      </c>
      <c r="BH59">
        <v>199.6</v>
      </c>
      <c r="BI59">
        <v>0</v>
      </c>
      <c r="BJ59">
        <v>0</v>
      </c>
      <c r="BK59">
        <v>318.599999999999</v>
      </c>
      <c r="BL59">
        <v>0</v>
      </c>
      <c r="BM59">
        <v>0</v>
      </c>
      <c r="BN59">
        <v>0</v>
      </c>
      <c r="BO59">
        <v>0</v>
      </c>
      <c r="BP59">
        <v>0</v>
      </c>
      <c r="BQ59">
        <v>128.1</v>
      </c>
      <c r="BR59">
        <v>0</v>
      </c>
      <c r="BS59">
        <v>0</v>
      </c>
      <c r="BT59">
        <v>0</v>
      </c>
      <c r="BU59">
        <v>0</v>
      </c>
      <c r="BV59">
        <v>216.7</v>
      </c>
      <c r="BW59">
        <v>4891.7</v>
      </c>
      <c r="BX59">
        <v>0</v>
      </c>
      <c r="BY59">
        <v>0</v>
      </c>
      <c r="BZ59">
        <v>167.4</v>
      </c>
      <c r="CA59">
        <v>0</v>
      </c>
      <c r="CB59">
        <v>0</v>
      </c>
      <c r="CC59">
        <v>0</v>
      </c>
      <c r="CD59">
        <v>0</v>
      </c>
      <c r="CE59">
        <v>0</v>
      </c>
      <c r="CF59">
        <v>0</v>
      </c>
      <c r="CG59" s="92">
        <v>7794.99999999999</v>
      </c>
      <c r="CH59">
        <v>0</v>
      </c>
      <c r="CI59">
        <v>0</v>
      </c>
      <c r="CJ59">
        <v>0</v>
      </c>
      <c r="CK59">
        <v>176.8</v>
      </c>
      <c r="CL59">
        <v>0</v>
      </c>
      <c r="CM59">
        <v>0</v>
      </c>
      <c r="CN59">
        <v>0</v>
      </c>
      <c r="CO59">
        <v>0</v>
      </c>
      <c r="CP59">
        <v>0</v>
      </c>
      <c r="CQ59">
        <v>0</v>
      </c>
      <c r="CR59">
        <v>0</v>
      </c>
      <c r="CS59">
        <v>996.7</v>
      </c>
      <c r="CT59">
        <v>0</v>
      </c>
      <c r="CU59">
        <v>0</v>
      </c>
      <c r="CV59">
        <v>0</v>
      </c>
      <c r="CW59">
        <v>0</v>
      </c>
      <c r="CX59">
        <v>0</v>
      </c>
      <c r="CY59">
        <v>0</v>
      </c>
      <c r="CZ59">
        <v>148</v>
      </c>
      <c r="DA59">
        <v>0</v>
      </c>
      <c r="DB59">
        <v>0</v>
      </c>
      <c r="DC59">
        <v>0</v>
      </c>
      <c r="DD59">
        <v>0</v>
      </c>
      <c r="DE59">
        <v>356.9</v>
      </c>
      <c r="DF59">
        <v>42.3</v>
      </c>
      <c r="DG59">
        <v>0</v>
      </c>
      <c r="DH59">
        <v>816</v>
      </c>
      <c r="DI59">
        <v>108.5</v>
      </c>
      <c r="DJ59">
        <v>0</v>
      </c>
      <c r="DK59">
        <v>0</v>
      </c>
      <c r="DL59">
        <v>0</v>
      </c>
      <c r="DM59">
        <v>1459.3</v>
      </c>
      <c r="DN59">
        <v>0</v>
      </c>
      <c r="DO59">
        <v>0</v>
      </c>
      <c r="DP59">
        <v>0</v>
      </c>
      <c r="DQ59">
        <v>0</v>
      </c>
      <c r="DR59">
        <v>0</v>
      </c>
      <c r="DS59">
        <v>0</v>
      </c>
      <c r="DT59">
        <v>0</v>
      </c>
      <c r="DU59">
        <v>0</v>
      </c>
      <c r="DV59">
        <v>0</v>
      </c>
      <c r="DW59">
        <v>86.2</v>
      </c>
      <c r="DX59">
        <v>0</v>
      </c>
      <c r="DY59">
        <v>70.3</v>
      </c>
      <c r="DZ59">
        <v>0</v>
      </c>
      <c r="EA59">
        <v>0</v>
      </c>
      <c r="EB59">
        <v>0</v>
      </c>
      <c r="EC59">
        <v>261.7</v>
      </c>
      <c r="ED59">
        <v>0</v>
      </c>
      <c r="EE59">
        <v>0</v>
      </c>
      <c r="EF59">
        <v>0</v>
      </c>
      <c r="EG59">
        <v>0</v>
      </c>
      <c r="EH59">
        <v>0</v>
      </c>
      <c r="EI59">
        <v>1265.8</v>
      </c>
      <c r="EJ59">
        <v>0</v>
      </c>
      <c r="EK59">
        <v>40.9</v>
      </c>
      <c r="EL59">
        <v>0</v>
      </c>
      <c r="EM59">
        <v>0</v>
      </c>
      <c r="EN59">
        <v>0</v>
      </c>
      <c r="EO59">
        <v>0</v>
      </c>
      <c r="EP59">
        <v>0</v>
      </c>
      <c r="EQ59">
        <v>0</v>
      </c>
      <c r="ER59">
        <v>0</v>
      </c>
      <c r="ES59">
        <v>0</v>
      </c>
      <c r="ET59">
        <v>0</v>
      </c>
      <c r="EU59">
        <v>0</v>
      </c>
      <c r="EV59">
        <v>0</v>
      </c>
      <c r="EW59">
        <v>0</v>
      </c>
      <c r="EX59">
        <v>0</v>
      </c>
      <c r="EY59">
        <v>0</v>
      </c>
      <c r="EZ59">
        <v>0</v>
      </c>
      <c r="FA59">
        <v>0</v>
      </c>
      <c r="FB59">
        <v>0</v>
      </c>
      <c r="FC59">
        <v>86.4</v>
      </c>
      <c r="FD59">
        <v>0</v>
      </c>
      <c r="FE59">
        <v>0</v>
      </c>
      <c r="FF59">
        <v>0</v>
      </c>
      <c r="FG59">
        <v>0</v>
      </c>
      <c r="FH59">
        <v>0</v>
      </c>
      <c r="FI59">
        <v>0</v>
      </c>
      <c r="FJ59">
        <v>0</v>
      </c>
      <c r="FK59">
        <v>0</v>
      </c>
      <c r="FL59">
        <v>0</v>
      </c>
      <c r="FM59">
        <v>0</v>
      </c>
      <c r="FN59">
        <v>47</v>
      </c>
      <c r="FO59">
        <v>0</v>
      </c>
      <c r="FP59">
        <v>0</v>
      </c>
      <c r="FQ59">
        <v>0</v>
      </c>
      <c r="FR59">
        <v>575.70000000000005</v>
      </c>
      <c r="FS59">
        <v>0</v>
      </c>
      <c r="FT59">
        <v>0</v>
      </c>
      <c r="FU59">
        <v>0</v>
      </c>
      <c r="FV59">
        <v>0</v>
      </c>
      <c r="FW59">
        <v>0</v>
      </c>
      <c r="FX59">
        <v>0</v>
      </c>
      <c r="FY59">
        <v>0</v>
      </c>
      <c r="FZ59">
        <v>0</v>
      </c>
      <c r="GA59">
        <v>216.2</v>
      </c>
      <c r="GB59">
        <v>0</v>
      </c>
      <c r="GC59">
        <v>0</v>
      </c>
      <c r="GD59">
        <v>0</v>
      </c>
      <c r="GE59">
        <v>991.2</v>
      </c>
      <c r="GF59">
        <v>54.7</v>
      </c>
      <c r="GG59">
        <v>517.9</v>
      </c>
      <c r="GH59">
        <v>0</v>
      </c>
      <c r="GI59">
        <v>0</v>
      </c>
      <c r="GJ59">
        <v>0</v>
      </c>
      <c r="GK59">
        <v>0</v>
      </c>
      <c r="GL59">
        <v>1422.7</v>
      </c>
      <c r="GM59">
        <v>0</v>
      </c>
      <c r="GN59">
        <v>17.2</v>
      </c>
      <c r="GO59">
        <v>0</v>
      </c>
      <c r="GP59">
        <v>0</v>
      </c>
      <c r="GQ59">
        <v>0</v>
      </c>
      <c r="GR59">
        <v>0</v>
      </c>
      <c r="GS59">
        <v>0</v>
      </c>
      <c r="GT59">
        <v>0</v>
      </c>
      <c r="GU59">
        <v>638.4</v>
      </c>
      <c r="GV59">
        <v>624</v>
      </c>
      <c r="GW59">
        <v>0</v>
      </c>
      <c r="GX59">
        <v>0</v>
      </c>
      <c r="GY59">
        <v>0</v>
      </c>
      <c r="GZ59">
        <v>0</v>
      </c>
      <c r="HA59">
        <v>354.2</v>
      </c>
      <c r="HB59">
        <v>34.200000000000003</v>
      </c>
      <c r="HC59">
        <v>0</v>
      </c>
      <c r="HD59">
        <v>0</v>
      </c>
      <c r="HE59">
        <v>109.8</v>
      </c>
      <c r="HF59">
        <v>0</v>
      </c>
    </row>
    <row r="60" spans="1:214" x14ac:dyDescent="0.25">
      <c r="A60" t="s">
        <v>324</v>
      </c>
      <c r="B60">
        <v>4</v>
      </c>
      <c r="C60">
        <v>108.8</v>
      </c>
      <c r="D60">
        <v>0</v>
      </c>
      <c r="E60">
        <v>0</v>
      </c>
      <c r="F60">
        <v>85.8</v>
      </c>
      <c r="G60">
        <v>0</v>
      </c>
      <c r="H60">
        <v>49.3</v>
      </c>
      <c r="I60">
        <v>0</v>
      </c>
      <c r="J60">
        <v>0</v>
      </c>
      <c r="K60">
        <v>21.3</v>
      </c>
      <c r="L60">
        <v>0</v>
      </c>
      <c r="M60">
        <v>1413.6</v>
      </c>
      <c r="N60">
        <v>0</v>
      </c>
      <c r="O60">
        <v>0</v>
      </c>
      <c r="P60">
        <v>216.9</v>
      </c>
      <c r="Q60">
        <v>579</v>
      </c>
      <c r="R60">
        <v>0</v>
      </c>
      <c r="S60">
        <v>0</v>
      </c>
      <c r="T60">
        <v>0</v>
      </c>
      <c r="U60">
        <v>885.6</v>
      </c>
      <c r="V60">
        <v>37.299999999999997</v>
      </c>
      <c r="W60">
        <v>0</v>
      </c>
      <c r="X60">
        <v>0</v>
      </c>
      <c r="Y60">
        <v>10.8</v>
      </c>
      <c r="Z60">
        <v>0</v>
      </c>
      <c r="AA60">
        <v>0</v>
      </c>
      <c r="AB60">
        <v>55</v>
      </c>
      <c r="AC60">
        <v>106</v>
      </c>
      <c r="AD60">
        <v>0</v>
      </c>
      <c r="AE60">
        <v>186.7</v>
      </c>
      <c r="AF60">
        <v>0</v>
      </c>
      <c r="AG60">
        <v>45.4</v>
      </c>
      <c r="AH60">
        <v>95.1</v>
      </c>
      <c r="AI60">
        <v>0</v>
      </c>
      <c r="AJ60">
        <v>0</v>
      </c>
      <c r="AK60">
        <v>115</v>
      </c>
      <c r="AL60">
        <v>0</v>
      </c>
      <c r="AM60">
        <v>341.3</v>
      </c>
      <c r="AN60">
        <v>44.6</v>
      </c>
      <c r="AO60">
        <v>71</v>
      </c>
      <c r="AP60">
        <v>121.7</v>
      </c>
      <c r="AQ60">
        <v>0</v>
      </c>
      <c r="AR60">
        <v>14.4</v>
      </c>
      <c r="AS60">
        <v>69</v>
      </c>
      <c r="AT60">
        <v>0</v>
      </c>
      <c r="AU60">
        <v>0</v>
      </c>
      <c r="AV60">
        <v>0</v>
      </c>
      <c r="AW60">
        <v>0</v>
      </c>
      <c r="AX60">
        <v>0</v>
      </c>
      <c r="AY60">
        <v>0</v>
      </c>
      <c r="AZ60">
        <v>456.2</v>
      </c>
      <c r="BA60">
        <v>267</v>
      </c>
      <c r="BB60">
        <v>79.2</v>
      </c>
      <c r="BC60">
        <v>0</v>
      </c>
      <c r="BD60">
        <v>0</v>
      </c>
      <c r="BE60">
        <v>1416.8</v>
      </c>
      <c r="BF60">
        <v>0</v>
      </c>
      <c r="BG60">
        <v>591.5</v>
      </c>
      <c r="BH60">
        <v>60.7</v>
      </c>
      <c r="BI60">
        <v>0</v>
      </c>
      <c r="BJ60">
        <v>108</v>
      </c>
      <c r="BK60">
        <v>0</v>
      </c>
      <c r="BL60">
        <v>0</v>
      </c>
      <c r="BM60">
        <v>108</v>
      </c>
      <c r="BN60">
        <v>0</v>
      </c>
      <c r="BO60">
        <v>0</v>
      </c>
      <c r="BP60">
        <v>1200</v>
      </c>
      <c r="BQ60">
        <v>0</v>
      </c>
      <c r="BR60">
        <v>0</v>
      </c>
      <c r="BS60">
        <v>0</v>
      </c>
      <c r="BT60">
        <v>0</v>
      </c>
      <c r="BU60">
        <v>0</v>
      </c>
      <c r="BV60">
        <v>0</v>
      </c>
      <c r="BW60">
        <v>0</v>
      </c>
      <c r="BX60">
        <v>0</v>
      </c>
      <c r="BY60">
        <v>0</v>
      </c>
      <c r="BZ60">
        <v>38.6</v>
      </c>
      <c r="CA60">
        <v>0</v>
      </c>
      <c r="CB60">
        <v>0</v>
      </c>
      <c r="CC60">
        <v>25.6</v>
      </c>
      <c r="CD60">
        <v>90</v>
      </c>
      <c r="CE60">
        <v>198</v>
      </c>
      <c r="CF60">
        <v>0</v>
      </c>
      <c r="CG60" s="92">
        <v>9890.1</v>
      </c>
      <c r="CH60">
        <v>0</v>
      </c>
      <c r="CI60">
        <v>0</v>
      </c>
      <c r="CJ60">
        <v>0</v>
      </c>
      <c r="CK60">
        <v>0</v>
      </c>
      <c r="CL60">
        <v>0</v>
      </c>
      <c r="CM60">
        <v>0</v>
      </c>
      <c r="CN60">
        <v>0</v>
      </c>
      <c r="CO60">
        <v>0</v>
      </c>
      <c r="CP60">
        <v>0</v>
      </c>
      <c r="CQ60">
        <v>0</v>
      </c>
      <c r="CR60">
        <v>0</v>
      </c>
      <c r="CS60">
        <v>11503.6</v>
      </c>
      <c r="CT60">
        <v>0</v>
      </c>
      <c r="CU60">
        <v>1013.7</v>
      </c>
      <c r="CV60">
        <v>72.5</v>
      </c>
      <c r="CW60">
        <v>0</v>
      </c>
      <c r="CX60">
        <v>0</v>
      </c>
      <c r="CY60">
        <v>0</v>
      </c>
      <c r="CZ60">
        <v>0</v>
      </c>
      <c r="DA60">
        <v>0</v>
      </c>
      <c r="DB60">
        <v>598.20000000000005</v>
      </c>
      <c r="DC60">
        <v>165</v>
      </c>
      <c r="DD60">
        <v>0</v>
      </c>
      <c r="DE60">
        <v>0</v>
      </c>
      <c r="DF60">
        <v>17.100000000000001</v>
      </c>
      <c r="DG60">
        <v>12</v>
      </c>
      <c r="DH60">
        <v>26.8</v>
      </c>
      <c r="DI60">
        <v>254</v>
      </c>
      <c r="DJ60">
        <v>0</v>
      </c>
      <c r="DK60">
        <v>24</v>
      </c>
      <c r="DL60">
        <v>5873</v>
      </c>
      <c r="DM60">
        <v>489.8</v>
      </c>
      <c r="DN60">
        <v>0</v>
      </c>
      <c r="DO60">
        <v>62</v>
      </c>
      <c r="DP60">
        <v>0</v>
      </c>
      <c r="DQ60">
        <v>0</v>
      </c>
      <c r="DR60">
        <v>0</v>
      </c>
      <c r="DS60">
        <v>227.1</v>
      </c>
      <c r="DT60">
        <v>0</v>
      </c>
      <c r="DU60">
        <v>0</v>
      </c>
      <c r="DV60">
        <v>0</v>
      </c>
      <c r="DW60">
        <v>0</v>
      </c>
      <c r="DX60">
        <v>122.7</v>
      </c>
      <c r="DY60">
        <v>0</v>
      </c>
      <c r="DZ60">
        <v>2316.1</v>
      </c>
      <c r="EA60">
        <v>0</v>
      </c>
      <c r="EB60">
        <v>0</v>
      </c>
      <c r="EC60">
        <v>0</v>
      </c>
      <c r="ED60">
        <v>2491.1999999999998</v>
      </c>
      <c r="EE60">
        <v>285.89999999999998</v>
      </c>
      <c r="EF60">
        <v>0</v>
      </c>
      <c r="EG60">
        <v>226.4</v>
      </c>
      <c r="EH60">
        <v>0</v>
      </c>
      <c r="EI60">
        <v>552.20000000000005</v>
      </c>
      <c r="EJ60">
        <v>56.5</v>
      </c>
      <c r="EK60">
        <v>48.3</v>
      </c>
      <c r="EL60">
        <v>0</v>
      </c>
      <c r="EM60">
        <v>269.7</v>
      </c>
      <c r="EN60">
        <v>0</v>
      </c>
      <c r="EO60">
        <v>0</v>
      </c>
      <c r="EP60">
        <v>54</v>
      </c>
      <c r="EQ60">
        <v>184</v>
      </c>
      <c r="ER60">
        <v>0</v>
      </c>
      <c r="ES60">
        <v>659</v>
      </c>
      <c r="ET60">
        <v>0</v>
      </c>
      <c r="EU60">
        <v>0</v>
      </c>
      <c r="EV60">
        <v>0</v>
      </c>
      <c r="EW60">
        <v>1028.5</v>
      </c>
      <c r="EX60">
        <v>0</v>
      </c>
      <c r="EY60">
        <v>852.4</v>
      </c>
      <c r="EZ60">
        <v>48.7</v>
      </c>
      <c r="FA60">
        <v>0</v>
      </c>
      <c r="FB60">
        <v>0</v>
      </c>
      <c r="FC60">
        <v>0</v>
      </c>
      <c r="FD60">
        <v>0</v>
      </c>
      <c r="FE60">
        <v>0</v>
      </c>
      <c r="FF60">
        <v>0</v>
      </c>
      <c r="FG60">
        <v>0</v>
      </c>
      <c r="FH60">
        <v>0</v>
      </c>
      <c r="FI60">
        <v>0</v>
      </c>
      <c r="FJ60">
        <v>0</v>
      </c>
      <c r="FK60">
        <v>0</v>
      </c>
      <c r="FL60">
        <v>0</v>
      </c>
      <c r="FM60">
        <v>0</v>
      </c>
      <c r="FN60">
        <v>83.8</v>
      </c>
      <c r="FO60">
        <v>0</v>
      </c>
      <c r="FP60">
        <v>526.4</v>
      </c>
      <c r="FQ60">
        <v>233.1</v>
      </c>
      <c r="FR60">
        <v>0</v>
      </c>
      <c r="FS60">
        <v>0</v>
      </c>
      <c r="FT60">
        <v>0</v>
      </c>
      <c r="FU60">
        <v>187.1</v>
      </c>
      <c r="FV60">
        <v>0</v>
      </c>
      <c r="FW60">
        <v>0</v>
      </c>
      <c r="FX60">
        <v>0</v>
      </c>
      <c r="FY60">
        <v>0</v>
      </c>
      <c r="FZ60">
        <v>0</v>
      </c>
      <c r="GA60">
        <v>139</v>
      </c>
      <c r="GB60">
        <v>0</v>
      </c>
      <c r="GC60">
        <v>0</v>
      </c>
      <c r="GD60">
        <v>0</v>
      </c>
      <c r="GE60">
        <v>284</v>
      </c>
      <c r="GF60">
        <v>479.1</v>
      </c>
      <c r="GG60">
        <v>0</v>
      </c>
      <c r="GH60">
        <v>0</v>
      </c>
      <c r="GI60">
        <v>0</v>
      </c>
      <c r="GJ60">
        <v>34.5</v>
      </c>
      <c r="GK60">
        <v>0</v>
      </c>
      <c r="GL60">
        <v>52.5</v>
      </c>
      <c r="GM60">
        <v>94.5</v>
      </c>
      <c r="GN60">
        <v>0</v>
      </c>
      <c r="GO60">
        <v>0</v>
      </c>
      <c r="GP60">
        <v>87</v>
      </c>
      <c r="GQ60">
        <v>0</v>
      </c>
      <c r="GR60">
        <v>0</v>
      </c>
      <c r="GS60">
        <v>10.9</v>
      </c>
      <c r="GT60">
        <v>169.6</v>
      </c>
      <c r="GU60">
        <v>0</v>
      </c>
      <c r="GV60">
        <v>3056</v>
      </c>
      <c r="GW60">
        <v>0</v>
      </c>
      <c r="GX60">
        <v>144.1</v>
      </c>
      <c r="GY60">
        <v>0</v>
      </c>
      <c r="GZ60">
        <v>73.3</v>
      </c>
      <c r="HA60">
        <v>652.70000000000005</v>
      </c>
      <c r="HB60">
        <v>0</v>
      </c>
      <c r="HC60">
        <v>0</v>
      </c>
      <c r="HD60">
        <v>0</v>
      </c>
      <c r="HE60">
        <v>0</v>
      </c>
      <c r="HF60">
        <v>0</v>
      </c>
    </row>
    <row r="61" spans="1:214" x14ac:dyDescent="0.25">
      <c r="A61" t="s">
        <v>325</v>
      </c>
      <c r="B61">
        <v>5</v>
      </c>
      <c r="C61">
        <v>0</v>
      </c>
      <c r="D61">
        <v>0</v>
      </c>
      <c r="E61">
        <v>0</v>
      </c>
      <c r="F61">
        <v>94.3</v>
      </c>
      <c r="G61">
        <v>0</v>
      </c>
      <c r="H61">
        <v>51.9</v>
      </c>
      <c r="I61">
        <v>0</v>
      </c>
      <c r="J61">
        <v>0</v>
      </c>
      <c r="K61">
        <v>0</v>
      </c>
      <c r="L61">
        <v>0</v>
      </c>
      <c r="M61">
        <v>0</v>
      </c>
      <c r="N61">
        <v>0</v>
      </c>
      <c r="O61">
        <v>0</v>
      </c>
      <c r="P61">
        <v>0</v>
      </c>
      <c r="Q61">
        <v>1911</v>
      </c>
      <c r="R61">
        <v>0</v>
      </c>
      <c r="S61">
        <v>1747.2</v>
      </c>
      <c r="T61">
        <v>0</v>
      </c>
      <c r="U61">
        <v>0</v>
      </c>
      <c r="V61">
        <v>0</v>
      </c>
      <c r="W61">
        <v>0</v>
      </c>
      <c r="X61">
        <v>0</v>
      </c>
      <c r="Y61">
        <v>0</v>
      </c>
      <c r="Z61">
        <v>139.69999999999999</v>
      </c>
      <c r="AA61">
        <v>0</v>
      </c>
      <c r="AB61">
        <v>0</v>
      </c>
      <c r="AC61">
        <v>326</v>
      </c>
      <c r="AD61">
        <v>53.5</v>
      </c>
      <c r="AE61">
        <v>0</v>
      </c>
      <c r="AF61">
        <v>0</v>
      </c>
      <c r="AG61">
        <v>0</v>
      </c>
      <c r="AH61">
        <v>0</v>
      </c>
      <c r="AI61">
        <v>0</v>
      </c>
      <c r="AJ61">
        <v>0</v>
      </c>
      <c r="AK61">
        <v>2030.5</v>
      </c>
      <c r="AL61">
        <v>0</v>
      </c>
      <c r="AM61">
        <v>0</v>
      </c>
      <c r="AN61">
        <v>0</v>
      </c>
      <c r="AO61">
        <v>0</v>
      </c>
      <c r="AP61">
        <v>0</v>
      </c>
      <c r="AQ61">
        <v>0</v>
      </c>
      <c r="AR61">
        <v>0</v>
      </c>
      <c r="AS61">
        <v>0</v>
      </c>
      <c r="AT61">
        <v>0</v>
      </c>
      <c r="AU61">
        <v>0</v>
      </c>
      <c r="AV61">
        <v>991.1</v>
      </c>
      <c r="AW61">
        <v>0</v>
      </c>
      <c r="AX61">
        <v>216.4</v>
      </c>
      <c r="AY61">
        <v>70.7</v>
      </c>
      <c r="AZ61">
        <v>124.6</v>
      </c>
      <c r="BA61">
        <v>0</v>
      </c>
      <c r="BB61">
        <v>0</v>
      </c>
      <c r="BC61">
        <v>0</v>
      </c>
      <c r="BD61">
        <v>357.8</v>
      </c>
      <c r="BE61">
        <v>0</v>
      </c>
      <c r="BF61">
        <v>0</v>
      </c>
      <c r="BG61">
        <v>0</v>
      </c>
      <c r="BH61">
        <v>0</v>
      </c>
      <c r="BI61">
        <v>0</v>
      </c>
      <c r="BJ61">
        <v>0</v>
      </c>
      <c r="BK61">
        <v>0</v>
      </c>
      <c r="BL61">
        <v>0</v>
      </c>
      <c r="BM61">
        <v>0</v>
      </c>
      <c r="BN61">
        <v>0</v>
      </c>
      <c r="BO61">
        <v>0</v>
      </c>
      <c r="BP61">
        <v>0</v>
      </c>
      <c r="BQ61">
        <v>0</v>
      </c>
      <c r="BR61">
        <v>0</v>
      </c>
      <c r="BS61">
        <v>0</v>
      </c>
      <c r="BT61">
        <v>0</v>
      </c>
      <c r="BU61">
        <v>0</v>
      </c>
      <c r="BV61">
        <v>0</v>
      </c>
      <c r="BW61">
        <v>0</v>
      </c>
      <c r="BX61">
        <v>45.2</v>
      </c>
      <c r="BY61">
        <v>0</v>
      </c>
      <c r="BZ61">
        <v>0</v>
      </c>
      <c r="CA61">
        <v>0</v>
      </c>
      <c r="CB61">
        <v>0</v>
      </c>
      <c r="CC61">
        <v>0</v>
      </c>
      <c r="CD61">
        <v>20.3</v>
      </c>
      <c r="CE61">
        <v>0</v>
      </c>
      <c r="CF61">
        <v>0</v>
      </c>
      <c r="CG61" s="92">
        <v>8175.3</v>
      </c>
      <c r="CH61">
        <v>118.3</v>
      </c>
      <c r="CI61">
        <v>0</v>
      </c>
      <c r="CJ61">
        <v>0</v>
      </c>
      <c r="CK61">
        <v>0</v>
      </c>
      <c r="CL61">
        <v>0</v>
      </c>
      <c r="CM61">
        <v>0</v>
      </c>
      <c r="CN61">
        <v>0</v>
      </c>
      <c r="CO61">
        <v>0</v>
      </c>
      <c r="CP61">
        <v>0</v>
      </c>
      <c r="CQ61">
        <v>0</v>
      </c>
      <c r="CR61">
        <v>0</v>
      </c>
      <c r="CS61">
        <v>237.3</v>
      </c>
      <c r="CT61">
        <v>0</v>
      </c>
      <c r="CU61">
        <v>0</v>
      </c>
      <c r="CV61">
        <v>0</v>
      </c>
      <c r="CW61">
        <v>0</v>
      </c>
      <c r="CX61">
        <v>0</v>
      </c>
      <c r="CY61">
        <v>0</v>
      </c>
      <c r="CZ61">
        <v>0</v>
      </c>
      <c r="DA61">
        <v>0</v>
      </c>
      <c r="DB61">
        <v>0</v>
      </c>
      <c r="DC61">
        <v>0</v>
      </c>
      <c r="DD61">
        <v>0</v>
      </c>
      <c r="DE61">
        <v>0</v>
      </c>
      <c r="DF61">
        <v>0</v>
      </c>
      <c r="DG61">
        <v>0</v>
      </c>
      <c r="DH61">
        <v>4426.8999999999996</v>
      </c>
      <c r="DI61">
        <v>0</v>
      </c>
      <c r="DJ61">
        <v>145.19999999999999</v>
      </c>
      <c r="DK61">
        <v>0</v>
      </c>
      <c r="DL61">
        <v>0</v>
      </c>
      <c r="DM61">
        <v>0</v>
      </c>
      <c r="DN61">
        <v>0</v>
      </c>
      <c r="DO61">
        <v>0</v>
      </c>
      <c r="DP61">
        <v>0</v>
      </c>
      <c r="DQ61">
        <v>0</v>
      </c>
      <c r="DR61">
        <v>0</v>
      </c>
      <c r="DS61">
        <v>0</v>
      </c>
      <c r="DT61">
        <v>0</v>
      </c>
      <c r="DU61">
        <v>0</v>
      </c>
      <c r="DV61">
        <v>0</v>
      </c>
      <c r="DW61">
        <v>0</v>
      </c>
      <c r="DX61">
        <v>0</v>
      </c>
      <c r="DY61">
        <v>0</v>
      </c>
      <c r="DZ61">
        <v>0</v>
      </c>
      <c r="EA61">
        <v>0</v>
      </c>
      <c r="EB61">
        <v>0</v>
      </c>
      <c r="EC61">
        <v>0</v>
      </c>
      <c r="ED61">
        <v>0</v>
      </c>
      <c r="EE61">
        <v>0</v>
      </c>
      <c r="EF61">
        <v>0</v>
      </c>
      <c r="EG61">
        <v>0</v>
      </c>
      <c r="EH61">
        <v>0</v>
      </c>
      <c r="EI61">
        <v>0</v>
      </c>
      <c r="EJ61">
        <v>0</v>
      </c>
      <c r="EK61">
        <v>0</v>
      </c>
      <c r="EL61">
        <v>0</v>
      </c>
      <c r="EM61">
        <v>0</v>
      </c>
      <c r="EN61">
        <v>0</v>
      </c>
      <c r="EO61">
        <v>0</v>
      </c>
      <c r="EP61">
        <v>0</v>
      </c>
      <c r="EQ61">
        <v>947.4</v>
      </c>
      <c r="ER61">
        <v>0</v>
      </c>
      <c r="ES61">
        <v>0</v>
      </c>
      <c r="ET61">
        <v>1057.7</v>
      </c>
      <c r="EU61">
        <v>0</v>
      </c>
      <c r="EV61">
        <v>179.5</v>
      </c>
      <c r="EW61">
        <v>0</v>
      </c>
      <c r="EX61">
        <v>0</v>
      </c>
      <c r="EY61">
        <v>0</v>
      </c>
      <c r="EZ61">
        <v>0</v>
      </c>
      <c r="FA61">
        <v>223</v>
      </c>
      <c r="FB61">
        <v>0</v>
      </c>
      <c r="FC61">
        <v>0</v>
      </c>
      <c r="FD61">
        <v>0</v>
      </c>
      <c r="FE61">
        <v>0</v>
      </c>
      <c r="FF61">
        <v>0</v>
      </c>
      <c r="FG61">
        <v>0</v>
      </c>
      <c r="FH61">
        <v>0</v>
      </c>
      <c r="FI61">
        <v>0</v>
      </c>
      <c r="FJ61">
        <v>36</v>
      </c>
      <c r="FK61">
        <v>0</v>
      </c>
      <c r="FL61">
        <v>0</v>
      </c>
      <c r="FM61">
        <v>0</v>
      </c>
      <c r="FN61">
        <v>0</v>
      </c>
      <c r="FO61">
        <v>0</v>
      </c>
      <c r="FP61">
        <v>0</v>
      </c>
      <c r="FQ61">
        <v>0</v>
      </c>
      <c r="FR61">
        <v>817.6</v>
      </c>
      <c r="FS61">
        <v>0</v>
      </c>
      <c r="FT61">
        <v>66</v>
      </c>
      <c r="FU61">
        <v>0</v>
      </c>
      <c r="FV61">
        <v>0</v>
      </c>
      <c r="FW61">
        <v>0</v>
      </c>
      <c r="FX61">
        <v>0</v>
      </c>
      <c r="FY61">
        <v>0</v>
      </c>
      <c r="FZ61">
        <v>0</v>
      </c>
      <c r="GA61">
        <v>0</v>
      </c>
      <c r="GB61">
        <v>0</v>
      </c>
      <c r="GC61">
        <v>42</v>
      </c>
      <c r="GD61">
        <v>0</v>
      </c>
      <c r="GE61">
        <v>0</v>
      </c>
      <c r="GF61">
        <v>0</v>
      </c>
      <c r="GG61">
        <v>0</v>
      </c>
      <c r="GH61">
        <v>0</v>
      </c>
      <c r="GI61">
        <v>0</v>
      </c>
      <c r="GJ61">
        <v>0</v>
      </c>
      <c r="GK61">
        <v>0</v>
      </c>
      <c r="GL61">
        <v>2112.1999999999998</v>
      </c>
      <c r="GM61">
        <v>0</v>
      </c>
      <c r="GN61">
        <v>0</v>
      </c>
      <c r="GO61">
        <v>0</v>
      </c>
      <c r="GP61">
        <v>0</v>
      </c>
      <c r="GQ61">
        <v>0</v>
      </c>
      <c r="GR61">
        <v>0</v>
      </c>
      <c r="GS61">
        <v>0</v>
      </c>
      <c r="GT61">
        <v>0</v>
      </c>
      <c r="GU61">
        <v>0</v>
      </c>
      <c r="GV61">
        <v>209.2</v>
      </c>
      <c r="GW61">
        <v>0</v>
      </c>
      <c r="GX61">
        <v>0</v>
      </c>
      <c r="GY61">
        <v>0</v>
      </c>
      <c r="GZ61">
        <v>98.1</v>
      </c>
      <c r="HA61">
        <v>0</v>
      </c>
      <c r="HB61">
        <v>0</v>
      </c>
      <c r="HC61">
        <v>0</v>
      </c>
      <c r="HD61">
        <v>0</v>
      </c>
      <c r="HE61">
        <v>0</v>
      </c>
      <c r="HF61">
        <v>32.5</v>
      </c>
    </row>
    <row r="62" spans="1:214" x14ac:dyDescent="0.25">
      <c r="A62" t="s">
        <v>326</v>
      </c>
      <c r="B62">
        <v>6</v>
      </c>
      <c r="C62">
        <v>0</v>
      </c>
      <c r="D62">
        <v>0</v>
      </c>
      <c r="E62">
        <v>0</v>
      </c>
      <c r="F62">
        <v>0</v>
      </c>
      <c r="G62">
        <v>0</v>
      </c>
      <c r="H62">
        <v>0</v>
      </c>
      <c r="I62">
        <v>0</v>
      </c>
      <c r="J62">
        <v>0</v>
      </c>
      <c r="K62">
        <v>0</v>
      </c>
      <c r="L62">
        <v>0</v>
      </c>
      <c r="M62">
        <v>107.3</v>
      </c>
      <c r="N62">
        <v>1446.6</v>
      </c>
      <c r="O62">
        <v>0</v>
      </c>
      <c r="P62">
        <v>0</v>
      </c>
      <c r="Q62">
        <v>0</v>
      </c>
      <c r="R62">
        <v>0</v>
      </c>
      <c r="S62">
        <v>0</v>
      </c>
      <c r="T62">
        <v>0</v>
      </c>
      <c r="U62">
        <v>195.2</v>
      </c>
      <c r="V62">
        <v>0</v>
      </c>
      <c r="W62">
        <v>0</v>
      </c>
      <c r="X62">
        <v>0</v>
      </c>
      <c r="Y62">
        <v>48.4</v>
      </c>
      <c r="Z62">
        <v>0</v>
      </c>
      <c r="AA62">
        <v>0</v>
      </c>
      <c r="AB62">
        <v>0</v>
      </c>
      <c r="AC62">
        <v>0</v>
      </c>
      <c r="AD62">
        <v>0</v>
      </c>
      <c r="AE62">
        <v>0</v>
      </c>
      <c r="AF62">
        <v>0</v>
      </c>
      <c r="AG62">
        <v>0</v>
      </c>
      <c r="AH62">
        <v>0</v>
      </c>
      <c r="AI62">
        <v>229.9</v>
      </c>
      <c r="AJ62">
        <v>0</v>
      </c>
      <c r="AK62">
        <v>123.8</v>
      </c>
      <c r="AL62">
        <v>0</v>
      </c>
      <c r="AM62">
        <v>0</v>
      </c>
      <c r="AN62">
        <v>0</v>
      </c>
      <c r="AO62">
        <v>0</v>
      </c>
      <c r="AP62">
        <v>0</v>
      </c>
      <c r="AQ62">
        <v>0</v>
      </c>
      <c r="AR62">
        <v>0</v>
      </c>
      <c r="AS62">
        <v>0</v>
      </c>
      <c r="AT62">
        <v>0</v>
      </c>
      <c r="AU62">
        <v>0</v>
      </c>
      <c r="AV62">
        <v>0</v>
      </c>
      <c r="AW62">
        <v>0</v>
      </c>
      <c r="AX62">
        <v>0</v>
      </c>
      <c r="AY62">
        <v>0</v>
      </c>
      <c r="AZ62">
        <v>0</v>
      </c>
      <c r="BA62">
        <v>0</v>
      </c>
      <c r="BB62">
        <v>40</v>
      </c>
      <c r="BC62">
        <v>578.79999999999995</v>
      </c>
      <c r="BD62">
        <v>0</v>
      </c>
      <c r="BE62">
        <v>0</v>
      </c>
      <c r="BF62">
        <v>0</v>
      </c>
      <c r="BG62">
        <v>0</v>
      </c>
      <c r="BH62">
        <v>0</v>
      </c>
      <c r="BI62">
        <v>0</v>
      </c>
      <c r="BJ62">
        <v>0</v>
      </c>
      <c r="BK62">
        <v>0</v>
      </c>
      <c r="BL62">
        <v>0</v>
      </c>
      <c r="BM62">
        <v>0</v>
      </c>
      <c r="BN62">
        <v>0</v>
      </c>
      <c r="BO62">
        <v>0</v>
      </c>
      <c r="BP62">
        <v>0</v>
      </c>
      <c r="BQ62">
        <v>0</v>
      </c>
      <c r="BR62">
        <v>0</v>
      </c>
      <c r="BS62">
        <v>23.5</v>
      </c>
      <c r="BT62">
        <v>0</v>
      </c>
      <c r="BU62">
        <v>0</v>
      </c>
      <c r="BV62">
        <v>0</v>
      </c>
      <c r="BW62">
        <v>0</v>
      </c>
      <c r="BX62">
        <v>1019.6</v>
      </c>
      <c r="BY62">
        <v>0</v>
      </c>
      <c r="BZ62">
        <v>0</v>
      </c>
      <c r="CA62">
        <v>0</v>
      </c>
      <c r="CB62">
        <v>0</v>
      </c>
      <c r="CC62">
        <v>192.1</v>
      </c>
      <c r="CD62">
        <v>0</v>
      </c>
      <c r="CE62">
        <v>77.400000000000006</v>
      </c>
      <c r="CF62">
        <v>0</v>
      </c>
      <c r="CG62" s="92">
        <v>3421.2</v>
      </c>
      <c r="CH62">
        <v>0</v>
      </c>
      <c r="CI62">
        <v>0</v>
      </c>
      <c r="CJ62">
        <v>0</v>
      </c>
      <c r="CK62">
        <v>0</v>
      </c>
      <c r="CL62">
        <v>0</v>
      </c>
      <c r="CM62">
        <v>0</v>
      </c>
      <c r="CN62">
        <v>0</v>
      </c>
      <c r="CO62">
        <v>0</v>
      </c>
      <c r="CP62">
        <v>0</v>
      </c>
      <c r="CQ62">
        <v>0</v>
      </c>
      <c r="CR62">
        <v>0</v>
      </c>
      <c r="CS62">
        <v>210</v>
      </c>
      <c r="CT62">
        <v>0</v>
      </c>
      <c r="CU62">
        <v>185</v>
      </c>
      <c r="CV62">
        <v>0</v>
      </c>
      <c r="CW62">
        <v>0</v>
      </c>
      <c r="CX62">
        <v>0</v>
      </c>
      <c r="CY62">
        <v>0</v>
      </c>
      <c r="CZ62">
        <v>565.4</v>
      </c>
      <c r="DA62">
        <v>0</v>
      </c>
      <c r="DB62">
        <v>0</v>
      </c>
      <c r="DC62">
        <v>0</v>
      </c>
      <c r="DD62">
        <v>0</v>
      </c>
      <c r="DE62">
        <v>0</v>
      </c>
      <c r="DF62">
        <v>0</v>
      </c>
      <c r="DG62">
        <v>0</v>
      </c>
      <c r="DH62">
        <v>0</v>
      </c>
      <c r="DI62">
        <v>0</v>
      </c>
      <c r="DJ62">
        <v>0</v>
      </c>
      <c r="DK62">
        <v>0</v>
      </c>
      <c r="DL62">
        <v>1059.8</v>
      </c>
      <c r="DM62">
        <v>0</v>
      </c>
      <c r="DN62">
        <v>21.299999999999901</v>
      </c>
      <c r="DO62">
        <v>0</v>
      </c>
      <c r="DP62">
        <v>0</v>
      </c>
      <c r="DQ62">
        <v>0</v>
      </c>
      <c r="DR62">
        <v>0</v>
      </c>
      <c r="DS62">
        <v>0</v>
      </c>
      <c r="DT62">
        <v>2038.9</v>
      </c>
      <c r="DU62">
        <v>0</v>
      </c>
      <c r="DV62">
        <v>61.3</v>
      </c>
      <c r="DW62">
        <v>0</v>
      </c>
      <c r="DX62">
        <v>0</v>
      </c>
      <c r="DY62">
        <v>0</v>
      </c>
      <c r="DZ62">
        <v>0</v>
      </c>
      <c r="EA62">
        <v>0</v>
      </c>
      <c r="EB62">
        <v>0</v>
      </c>
      <c r="EC62">
        <v>0</v>
      </c>
      <c r="ED62">
        <v>70.2</v>
      </c>
      <c r="EE62">
        <v>0</v>
      </c>
      <c r="EF62">
        <v>0</v>
      </c>
      <c r="EG62">
        <v>0</v>
      </c>
      <c r="EH62">
        <v>0</v>
      </c>
      <c r="EI62">
        <v>0</v>
      </c>
      <c r="EJ62">
        <v>1716.6</v>
      </c>
      <c r="EK62">
        <v>0</v>
      </c>
      <c r="EL62">
        <v>0</v>
      </c>
      <c r="EM62">
        <v>0</v>
      </c>
      <c r="EN62">
        <v>0</v>
      </c>
      <c r="EO62">
        <v>0</v>
      </c>
      <c r="EP62">
        <v>0</v>
      </c>
      <c r="EQ62">
        <v>0</v>
      </c>
      <c r="ER62">
        <v>0</v>
      </c>
      <c r="ES62">
        <v>48.9</v>
      </c>
      <c r="ET62">
        <v>0</v>
      </c>
      <c r="EU62">
        <v>0</v>
      </c>
      <c r="EV62">
        <v>0</v>
      </c>
      <c r="EW62">
        <v>0</v>
      </c>
      <c r="EX62">
        <v>0</v>
      </c>
      <c r="EY62">
        <v>0</v>
      </c>
      <c r="EZ62">
        <v>0</v>
      </c>
      <c r="FA62">
        <v>0</v>
      </c>
      <c r="FB62">
        <v>0</v>
      </c>
      <c r="FC62">
        <v>0</v>
      </c>
      <c r="FD62">
        <v>0</v>
      </c>
      <c r="FE62">
        <v>0</v>
      </c>
      <c r="FF62">
        <v>0</v>
      </c>
      <c r="FG62">
        <v>0</v>
      </c>
      <c r="FH62">
        <v>0</v>
      </c>
      <c r="FI62">
        <v>0</v>
      </c>
      <c r="FJ62">
        <v>0</v>
      </c>
      <c r="FK62">
        <v>0</v>
      </c>
      <c r="FL62">
        <v>0</v>
      </c>
      <c r="FM62">
        <v>0</v>
      </c>
      <c r="FN62">
        <v>0</v>
      </c>
      <c r="FO62">
        <v>0</v>
      </c>
      <c r="FP62">
        <v>0</v>
      </c>
      <c r="FQ62">
        <v>0</v>
      </c>
      <c r="FR62">
        <v>0</v>
      </c>
      <c r="FS62">
        <v>0</v>
      </c>
      <c r="FT62">
        <v>48</v>
      </c>
      <c r="FU62">
        <v>0</v>
      </c>
      <c r="FV62">
        <v>0</v>
      </c>
      <c r="FW62">
        <v>0</v>
      </c>
      <c r="FX62">
        <v>0</v>
      </c>
      <c r="FY62">
        <v>0</v>
      </c>
      <c r="FZ62">
        <v>0</v>
      </c>
      <c r="GA62">
        <v>626.599999999999</v>
      </c>
      <c r="GB62">
        <v>0</v>
      </c>
      <c r="GC62">
        <v>0</v>
      </c>
      <c r="GD62">
        <v>0</v>
      </c>
      <c r="GE62">
        <v>0</v>
      </c>
      <c r="GF62">
        <v>0</v>
      </c>
      <c r="GG62">
        <v>0</v>
      </c>
      <c r="GH62">
        <v>0</v>
      </c>
      <c r="GI62">
        <v>191</v>
      </c>
      <c r="GJ62">
        <v>0</v>
      </c>
      <c r="GK62">
        <v>0</v>
      </c>
      <c r="GL62">
        <v>0</v>
      </c>
      <c r="GM62">
        <v>0</v>
      </c>
      <c r="GN62">
        <v>0</v>
      </c>
      <c r="GO62">
        <v>0</v>
      </c>
      <c r="GP62">
        <v>0</v>
      </c>
      <c r="GQ62">
        <v>0</v>
      </c>
      <c r="GR62">
        <v>1789.1</v>
      </c>
      <c r="GS62">
        <v>0</v>
      </c>
      <c r="GT62">
        <v>0</v>
      </c>
      <c r="GU62">
        <v>0</v>
      </c>
      <c r="GV62">
        <v>0</v>
      </c>
      <c r="GW62">
        <v>0</v>
      </c>
      <c r="GX62">
        <v>0</v>
      </c>
      <c r="GY62">
        <v>0</v>
      </c>
      <c r="GZ62">
        <v>0</v>
      </c>
      <c r="HA62">
        <v>0</v>
      </c>
      <c r="HB62">
        <v>0</v>
      </c>
      <c r="HC62">
        <v>0</v>
      </c>
      <c r="HD62">
        <v>0</v>
      </c>
      <c r="HE62">
        <v>0</v>
      </c>
      <c r="HF62">
        <v>0</v>
      </c>
    </row>
    <row r="63" spans="1:214" x14ac:dyDescent="0.25">
      <c r="A63" t="s">
        <v>327</v>
      </c>
      <c r="B63">
        <v>1</v>
      </c>
      <c r="C63">
        <v>0</v>
      </c>
      <c r="D63">
        <v>0</v>
      </c>
      <c r="E63">
        <v>0</v>
      </c>
      <c r="F63">
        <v>0</v>
      </c>
      <c r="G63">
        <v>0</v>
      </c>
      <c r="H63">
        <v>0</v>
      </c>
      <c r="I63">
        <v>0</v>
      </c>
      <c r="J63">
        <v>0</v>
      </c>
      <c r="K63">
        <v>64.099999999999994</v>
      </c>
      <c r="L63">
        <v>0</v>
      </c>
      <c r="M63">
        <v>0</v>
      </c>
      <c r="N63">
        <v>0</v>
      </c>
      <c r="O63">
        <v>0</v>
      </c>
      <c r="P63">
        <v>0</v>
      </c>
      <c r="Q63">
        <v>30.7</v>
      </c>
      <c r="R63">
        <v>0</v>
      </c>
      <c r="S63">
        <v>0</v>
      </c>
      <c r="T63">
        <v>0</v>
      </c>
      <c r="U63">
        <v>0</v>
      </c>
      <c r="V63">
        <v>0</v>
      </c>
      <c r="W63">
        <v>0</v>
      </c>
      <c r="X63">
        <v>0</v>
      </c>
      <c r="Y63">
        <v>0</v>
      </c>
      <c r="Z63">
        <v>0</v>
      </c>
      <c r="AA63">
        <v>0</v>
      </c>
      <c r="AB63">
        <v>0</v>
      </c>
      <c r="AC63">
        <v>0</v>
      </c>
      <c r="AD63">
        <v>0</v>
      </c>
      <c r="AE63">
        <v>26.5</v>
      </c>
      <c r="AF63">
        <v>0</v>
      </c>
      <c r="AG63">
        <v>0</v>
      </c>
      <c r="AH63">
        <v>0</v>
      </c>
      <c r="AI63">
        <v>0</v>
      </c>
      <c r="AJ63">
        <v>0</v>
      </c>
      <c r="AK63">
        <v>160.6</v>
      </c>
      <c r="AL63">
        <v>0</v>
      </c>
      <c r="AM63">
        <v>784.6</v>
      </c>
      <c r="AN63">
        <v>0</v>
      </c>
      <c r="AO63">
        <v>0</v>
      </c>
      <c r="AP63">
        <v>0</v>
      </c>
      <c r="AQ63">
        <v>41.3</v>
      </c>
      <c r="AR63">
        <v>0</v>
      </c>
      <c r="AS63">
        <v>0</v>
      </c>
      <c r="AT63">
        <v>0</v>
      </c>
      <c r="AU63">
        <v>0</v>
      </c>
      <c r="AV63">
        <v>94.8</v>
      </c>
      <c r="AW63">
        <v>0</v>
      </c>
      <c r="AX63">
        <v>0</v>
      </c>
      <c r="AY63">
        <v>0</v>
      </c>
      <c r="AZ63">
        <v>0</v>
      </c>
      <c r="BA63">
        <v>0</v>
      </c>
      <c r="BB63">
        <v>0</v>
      </c>
      <c r="BC63">
        <v>125</v>
      </c>
      <c r="BD63">
        <v>0</v>
      </c>
      <c r="BE63">
        <v>292.5</v>
      </c>
      <c r="BF63">
        <v>0</v>
      </c>
      <c r="BG63">
        <v>786</v>
      </c>
      <c r="BH63">
        <v>78.5</v>
      </c>
      <c r="BI63">
        <v>0</v>
      </c>
      <c r="BJ63">
        <v>0</v>
      </c>
      <c r="BK63">
        <v>0</v>
      </c>
      <c r="BL63">
        <v>0</v>
      </c>
      <c r="BM63">
        <v>0</v>
      </c>
      <c r="BN63">
        <v>0</v>
      </c>
      <c r="BO63">
        <v>0</v>
      </c>
      <c r="BP63">
        <v>153.30000000000001</v>
      </c>
      <c r="BQ63">
        <v>0</v>
      </c>
      <c r="BR63">
        <v>16.899999999999999</v>
      </c>
      <c r="BS63">
        <v>315.2</v>
      </c>
      <c r="BT63">
        <v>0</v>
      </c>
      <c r="BU63">
        <v>0</v>
      </c>
      <c r="BV63">
        <v>0</v>
      </c>
      <c r="BW63">
        <v>93.199999999999903</v>
      </c>
      <c r="BX63">
        <v>0</v>
      </c>
      <c r="BY63">
        <v>0</v>
      </c>
      <c r="BZ63">
        <v>0</v>
      </c>
      <c r="CA63">
        <v>0</v>
      </c>
      <c r="CB63">
        <v>0</v>
      </c>
      <c r="CC63">
        <v>0</v>
      </c>
      <c r="CD63">
        <v>0</v>
      </c>
      <c r="CE63">
        <v>0</v>
      </c>
      <c r="CF63">
        <v>62</v>
      </c>
      <c r="CG63" s="92">
        <v>1539.6</v>
      </c>
      <c r="CH63">
        <v>0</v>
      </c>
      <c r="CI63">
        <v>0</v>
      </c>
      <c r="CJ63">
        <v>0</v>
      </c>
      <c r="CK63">
        <v>0</v>
      </c>
      <c r="CL63">
        <v>0</v>
      </c>
      <c r="CM63">
        <v>0</v>
      </c>
      <c r="CN63">
        <v>78.5</v>
      </c>
      <c r="CO63">
        <v>0</v>
      </c>
      <c r="CP63">
        <v>0</v>
      </c>
      <c r="CQ63">
        <v>0</v>
      </c>
      <c r="CR63">
        <v>0</v>
      </c>
      <c r="CS63">
        <v>0</v>
      </c>
      <c r="CT63">
        <v>0</v>
      </c>
      <c r="CU63">
        <v>0</v>
      </c>
      <c r="CV63">
        <v>0</v>
      </c>
      <c r="CW63">
        <v>0</v>
      </c>
      <c r="CX63">
        <v>0</v>
      </c>
      <c r="CY63">
        <v>0</v>
      </c>
      <c r="CZ63">
        <v>83.7</v>
      </c>
      <c r="DA63">
        <v>0</v>
      </c>
      <c r="DB63">
        <v>0</v>
      </c>
      <c r="DC63">
        <v>0</v>
      </c>
      <c r="DD63">
        <v>0</v>
      </c>
      <c r="DE63">
        <v>0</v>
      </c>
      <c r="DF63">
        <v>0</v>
      </c>
      <c r="DG63">
        <v>0</v>
      </c>
      <c r="DH63">
        <v>175.6</v>
      </c>
      <c r="DI63">
        <v>0</v>
      </c>
      <c r="DJ63">
        <v>600</v>
      </c>
      <c r="DK63">
        <v>0</v>
      </c>
      <c r="DL63">
        <v>0</v>
      </c>
      <c r="DM63">
        <v>1254.5</v>
      </c>
      <c r="DN63">
        <v>0</v>
      </c>
      <c r="DO63">
        <v>0</v>
      </c>
      <c r="DP63">
        <v>0</v>
      </c>
      <c r="DQ63">
        <v>0</v>
      </c>
      <c r="DR63">
        <v>0</v>
      </c>
      <c r="DS63">
        <v>0</v>
      </c>
      <c r="DT63">
        <v>0</v>
      </c>
      <c r="DU63">
        <v>0</v>
      </c>
      <c r="DV63">
        <v>0</v>
      </c>
      <c r="DW63">
        <v>0</v>
      </c>
      <c r="DX63">
        <v>0</v>
      </c>
      <c r="DY63">
        <v>0</v>
      </c>
      <c r="DZ63">
        <v>142.4</v>
      </c>
      <c r="EA63">
        <v>0</v>
      </c>
      <c r="EB63">
        <v>0</v>
      </c>
      <c r="EC63">
        <v>0</v>
      </c>
      <c r="ED63">
        <v>0</v>
      </c>
      <c r="EE63">
        <v>0</v>
      </c>
      <c r="EF63">
        <v>0</v>
      </c>
      <c r="EG63">
        <v>0</v>
      </c>
      <c r="EH63">
        <v>0</v>
      </c>
      <c r="EI63">
        <v>0</v>
      </c>
      <c r="EJ63">
        <v>52.2</v>
      </c>
      <c r="EK63">
        <v>0</v>
      </c>
      <c r="EL63">
        <v>0</v>
      </c>
      <c r="EM63">
        <v>0</v>
      </c>
      <c r="EN63">
        <v>0</v>
      </c>
      <c r="EO63">
        <v>0</v>
      </c>
      <c r="EP63">
        <v>0</v>
      </c>
      <c r="EQ63">
        <v>41.3</v>
      </c>
      <c r="ER63">
        <v>0</v>
      </c>
      <c r="ES63">
        <v>0</v>
      </c>
      <c r="ET63">
        <v>0</v>
      </c>
      <c r="EU63">
        <v>0</v>
      </c>
      <c r="EV63">
        <v>0</v>
      </c>
      <c r="EW63">
        <v>0</v>
      </c>
      <c r="EX63">
        <v>3309.3</v>
      </c>
      <c r="EY63">
        <v>136</v>
      </c>
      <c r="EZ63">
        <v>177.2</v>
      </c>
      <c r="FA63">
        <v>0</v>
      </c>
      <c r="FB63">
        <v>0</v>
      </c>
      <c r="FC63">
        <v>0</v>
      </c>
      <c r="FD63">
        <v>0</v>
      </c>
      <c r="FE63">
        <v>0</v>
      </c>
      <c r="FF63">
        <v>0</v>
      </c>
      <c r="FG63">
        <v>0</v>
      </c>
      <c r="FH63">
        <v>0</v>
      </c>
      <c r="FI63">
        <v>0</v>
      </c>
      <c r="FJ63">
        <v>0</v>
      </c>
      <c r="FK63">
        <v>0</v>
      </c>
      <c r="FL63">
        <v>0</v>
      </c>
      <c r="FM63">
        <v>0</v>
      </c>
      <c r="FN63">
        <v>0</v>
      </c>
      <c r="FO63">
        <v>0</v>
      </c>
      <c r="FP63">
        <v>65</v>
      </c>
      <c r="FQ63">
        <v>0</v>
      </c>
      <c r="FR63">
        <v>0</v>
      </c>
      <c r="FS63">
        <v>0</v>
      </c>
      <c r="FT63">
        <v>0</v>
      </c>
      <c r="FU63">
        <v>0</v>
      </c>
      <c r="FV63">
        <v>0</v>
      </c>
      <c r="FW63">
        <v>0</v>
      </c>
      <c r="FX63">
        <v>0</v>
      </c>
      <c r="FY63">
        <v>0</v>
      </c>
      <c r="FZ63">
        <v>0</v>
      </c>
      <c r="GA63">
        <v>1414.5</v>
      </c>
      <c r="GB63">
        <v>0</v>
      </c>
      <c r="GC63">
        <v>0</v>
      </c>
      <c r="GD63">
        <v>0</v>
      </c>
      <c r="GE63">
        <v>455.1</v>
      </c>
      <c r="GF63">
        <v>0</v>
      </c>
      <c r="GG63">
        <v>0</v>
      </c>
      <c r="GH63">
        <v>0</v>
      </c>
      <c r="GI63">
        <v>0</v>
      </c>
      <c r="GJ63">
        <v>0</v>
      </c>
      <c r="GK63">
        <v>0</v>
      </c>
      <c r="GL63">
        <v>0</v>
      </c>
      <c r="GM63">
        <v>0</v>
      </c>
      <c r="GN63">
        <v>0</v>
      </c>
      <c r="GO63">
        <v>0</v>
      </c>
      <c r="GP63">
        <v>0</v>
      </c>
      <c r="GQ63">
        <v>225.3</v>
      </c>
      <c r="GR63">
        <v>0</v>
      </c>
      <c r="GS63">
        <v>0</v>
      </c>
      <c r="GT63">
        <v>0</v>
      </c>
      <c r="GU63">
        <v>0</v>
      </c>
      <c r="GV63">
        <v>0</v>
      </c>
      <c r="GW63">
        <v>0</v>
      </c>
      <c r="GX63">
        <v>0</v>
      </c>
      <c r="GY63">
        <v>0</v>
      </c>
      <c r="GZ63">
        <v>0</v>
      </c>
      <c r="HA63">
        <v>0</v>
      </c>
      <c r="HB63">
        <v>0</v>
      </c>
      <c r="HC63">
        <v>0</v>
      </c>
      <c r="HD63">
        <v>0</v>
      </c>
      <c r="HE63">
        <v>0</v>
      </c>
      <c r="HF63">
        <v>0</v>
      </c>
    </row>
    <row r="64" spans="1:214" x14ac:dyDescent="0.25">
      <c r="A64" t="s">
        <v>328</v>
      </c>
      <c r="B64">
        <v>2</v>
      </c>
      <c r="C64">
        <v>0</v>
      </c>
      <c r="D64">
        <v>0</v>
      </c>
      <c r="E64">
        <v>0</v>
      </c>
      <c r="F64">
        <v>0</v>
      </c>
      <c r="G64">
        <v>0</v>
      </c>
      <c r="H64">
        <v>0</v>
      </c>
      <c r="I64">
        <v>0</v>
      </c>
      <c r="J64">
        <v>0</v>
      </c>
      <c r="K64">
        <v>0</v>
      </c>
      <c r="L64">
        <v>0</v>
      </c>
      <c r="M64">
        <v>0</v>
      </c>
      <c r="N64">
        <v>0</v>
      </c>
      <c r="O64">
        <v>0</v>
      </c>
      <c r="P64">
        <v>0</v>
      </c>
      <c r="Q64">
        <v>301</v>
      </c>
      <c r="R64">
        <v>0</v>
      </c>
      <c r="S64">
        <v>1791.6</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76.8</v>
      </c>
      <c r="AS64">
        <v>0</v>
      </c>
      <c r="AT64">
        <v>0</v>
      </c>
      <c r="AU64">
        <v>0</v>
      </c>
      <c r="AV64">
        <v>371.29999999999899</v>
      </c>
      <c r="AW64">
        <v>0</v>
      </c>
      <c r="AX64">
        <v>0</v>
      </c>
      <c r="AY64">
        <v>0</v>
      </c>
      <c r="AZ64">
        <v>0</v>
      </c>
      <c r="BA64">
        <v>21.6</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88.8</v>
      </c>
      <c r="BW64">
        <v>0</v>
      </c>
      <c r="BX64">
        <v>0</v>
      </c>
      <c r="BY64">
        <v>165.8</v>
      </c>
      <c r="BZ64">
        <v>103.3</v>
      </c>
      <c r="CA64">
        <v>0</v>
      </c>
      <c r="CB64">
        <v>0</v>
      </c>
      <c r="CC64">
        <v>141</v>
      </c>
      <c r="CD64">
        <v>0</v>
      </c>
      <c r="CE64">
        <v>198.7</v>
      </c>
      <c r="CF64">
        <v>0</v>
      </c>
      <c r="CG64" s="92">
        <v>94.2</v>
      </c>
      <c r="CH64">
        <v>0</v>
      </c>
      <c r="CI64">
        <v>97.3</v>
      </c>
      <c r="CJ64">
        <v>0</v>
      </c>
      <c r="CK64">
        <v>0</v>
      </c>
      <c r="CL64">
        <v>0</v>
      </c>
      <c r="CM64">
        <v>0</v>
      </c>
      <c r="CN64">
        <v>0</v>
      </c>
      <c r="CO64">
        <v>0</v>
      </c>
      <c r="CP64">
        <v>0</v>
      </c>
      <c r="CQ64">
        <v>0</v>
      </c>
      <c r="CR64">
        <v>0</v>
      </c>
      <c r="CS64">
        <v>195.2</v>
      </c>
      <c r="CT64">
        <v>0</v>
      </c>
      <c r="CU64">
        <v>0</v>
      </c>
      <c r="CV64">
        <v>0</v>
      </c>
      <c r="CW64">
        <v>0</v>
      </c>
      <c r="CX64">
        <v>0</v>
      </c>
      <c r="CY64">
        <v>0</v>
      </c>
      <c r="CZ64">
        <v>0</v>
      </c>
      <c r="DA64">
        <v>0</v>
      </c>
      <c r="DB64">
        <v>0</v>
      </c>
      <c r="DC64">
        <v>0</v>
      </c>
      <c r="DD64">
        <v>0</v>
      </c>
      <c r="DE64">
        <v>0</v>
      </c>
      <c r="DF64">
        <v>0</v>
      </c>
      <c r="DG64">
        <v>0</v>
      </c>
      <c r="DH64">
        <v>0</v>
      </c>
      <c r="DI64">
        <v>0</v>
      </c>
      <c r="DJ64">
        <v>0</v>
      </c>
      <c r="DK64">
        <v>0</v>
      </c>
      <c r="DL64">
        <v>0</v>
      </c>
      <c r="DM64">
        <v>1273.3</v>
      </c>
      <c r="DN64">
        <v>0</v>
      </c>
      <c r="DO64">
        <v>0</v>
      </c>
      <c r="DP64">
        <v>0</v>
      </c>
      <c r="DQ64">
        <v>0</v>
      </c>
      <c r="DR64">
        <v>0</v>
      </c>
      <c r="DS64">
        <v>1528.9</v>
      </c>
      <c r="DT64">
        <v>0</v>
      </c>
      <c r="DU64">
        <v>0</v>
      </c>
      <c r="DV64">
        <v>0</v>
      </c>
      <c r="DW64">
        <v>0</v>
      </c>
      <c r="DX64">
        <v>0</v>
      </c>
      <c r="DY64">
        <v>0</v>
      </c>
      <c r="DZ64">
        <v>0</v>
      </c>
      <c r="EA64">
        <v>35</v>
      </c>
      <c r="EB64">
        <v>0</v>
      </c>
      <c r="EC64">
        <v>203.1</v>
      </c>
      <c r="ED64">
        <v>70.2</v>
      </c>
      <c r="EE64">
        <v>0</v>
      </c>
      <c r="EF64">
        <v>0</v>
      </c>
      <c r="EG64">
        <v>0</v>
      </c>
      <c r="EH64">
        <v>0</v>
      </c>
      <c r="EI64">
        <v>0</v>
      </c>
      <c r="EJ64">
        <v>0</v>
      </c>
      <c r="EK64">
        <v>0</v>
      </c>
      <c r="EL64">
        <v>0</v>
      </c>
      <c r="EM64">
        <v>0</v>
      </c>
      <c r="EN64">
        <v>0</v>
      </c>
      <c r="EO64">
        <v>0</v>
      </c>
      <c r="EP64">
        <v>0</v>
      </c>
      <c r="EQ64">
        <v>0</v>
      </c>
      <c r="ER64">
        <v>0</v>
      </c>
      <c r="ES64">
        <v>0</v>
      </c>
      <c r="ET64">
        <v>0</v>
      </c>
      <c r="EU64">
        <v>0</v>
      </c>
      <c r="EV64">
        <v>0</v>
      </c>
      <c r="EW64">
        <v>0</v>
      </c>
      <c r="EX64">
        <v>114.6</v>
      </c>
      <c r="EY64">
        <v>0</v>
      </c>
      <c r="EZ64">
        <v>25.1</v>
      </c>
      <c r="FA64">
        <v>0</v>
      </c>
      <c r="FB64">
        <v>0</v>
      </c>
      <c r="FC64">
        <v>0</v>
      </c>
      <c r="FD64">
        <v>0</v>
      </c>
      <c r="FE64">
        <v>0</v>
      </c>
      <c r="FF64">
        <v>0</v>
      </c>
      <c r="FG64">
        <v>0</v>
      </c>
      <c r="FH64">
        <v>0</v>
      </c>
      <c r="FI64">
        <v>0</v>
      </c>
      <c r="FJ64">
        <v>0</v>
      </c>
      <c r="FK64">
        <v>0</v>
      </c>
      <c r="FL64">
        <v>0</v>
      </c>
      <c r="FM64">
        <v>0</v>
      </c>
      <c r="FN64">
        <v>0</v>
      </c>
      <c r="FO64">
        <v>0</v>
      </c>
      <c r="FP64">
        <v>0</v>
      </c>
      <c r="FQ64">
        <v>0</v>
      </c>
      <c r="FR64">
        <v>588.4</v>
      </c>
      <c r="FS64">
        <v>0</v>
      </c>
      <c r="FT64">
        <v>0</v>
      </c>
      <c r="FU64">
        <v>0</v>
      </c>
      <c r="FV64">
        <v>0</v>
      </c>
      <c r="FW64">
        <v>86.7</v>
      </c>
      <c r="FX64">
        <v>0</v>
      </c>
      <c r="FY64">
        <v>0</v>
      </c>
      <c r="FZ64">
        <v>0</v>
      </c>
      <c r="GA64">
        <v>300</v>
      </c>
      <c r="GB64">
        <v>0</v>
      </c>
      <c r="GC64">
        <v>0</v>
      </c>
      <c r="GD64">
        <v>0</v>
      </c>
      <c r="GE64">
        <v>0</v>
      </c>
      <c r="GF64">
        <v>0</v>
      </c>
      <c r="GG64">
        <v>200</v>
      </c>
      <c r="GH64">
        <v>0</v>
      </c>
      <c r="GI64">
        <v>0</v>
      </c>
      <c r="GJ64">
        <v>0</v>
      </c>
      <c r="GK64">
        <v>0</v>
      </c>
      <c r="GL64">
        <v>90</v>
      </c>
      <c r="GM64">
        <v>0</v>
      </c>
      <c r="GN64">
        <v>0</v>
      </c>
      <c r="GO64">
        <v>0</v>
      </c>
      <c r="GP64">
        <v>0</v>
      </c>
      <c r="GQ64">
        <v>0</v>
      </c>
      <c r="GR64">
        <v>0</v>
      </c>
      <c r="GS64">
        <v>0</v>
      </c>
      <c r="GT64">
        <v>0</v>
      </c>
      <c r="GU64">
        <v>0</v>
      </c>
      <c r="GV64">
        <v>0</v>
      </c>
      <c r="GW64">
        <v>85.5</v>
      </c>
      <c r="GX64">
        <v>122.1</v>
      </c>
      <c r="GY64">
        <v>0</v>
      </c>
      <c r="GZ64">
        <v>0</v>
      </c>
      <c r="HA64">
        <v>221.5</v>
      </c>
      <c r="HB64">
        <v>0</v>
      </c>
      <c r="HC64">
        <v>0</v>
      </c>
      <c r="HD64">
        <v>0</v>
      </c>
      <c r="HE64">
        <v>0</v>
      </c>
      <c r="HF64">
        <v>0</v>
      </c>
    </row>
    <row r="65" spans="1:214" x14ac:dyDescent="0.25">
      <c r="A65" t="s">
        <v>329</v>
      </c>
      <c r="B65">
        <v>3</v>
      </c>
      <c r="C65">
        <v>80.3</v>
      </c>
      <c r="D65">
        <v>0</v>
      </c>
      <c r="E65">
        <v>0</v>
      </c>
      <c r="F65">
        <v>0</v>
      </c>
      <c r="G65">
        <v>0</v>
      </c>
      <c r="H65">
        <v>0</v>
      </c>
      <c r="I65">
        <v>0</v>
      </c>
      <c r="J65">
        <v>0</v>
      </c>
      <c r="K65">
        <v>0</v>
      </c>
      <c r="L65">
        <v>0</v>
      </c>
      <c r="M65">
        <v>0</v>
      </c>
      <c r="N65">
        <v>0</v>
      </c>
      <c r="O65">
        <v>0</v>
      </c>
      <c r="P65">
        <v>0</v>
      </c>
      <c r="Q65">
        <v>0</v>
      </c>
      <c r="R65">
        <v>0</v>
      </c>
      <c r="S65">
        <v>45.4</v>
      </c>
      <c r="T65">
        <v>0</v>
      </c>
      <c r="U65">
        <v>0</v>
      </c>
      <c r="V65">
        <v>0</v>
      </c>
      <c r="W65">
        <v>0</v>
      </c>
      <c r="X65">
        <v>0</v>
      </c>
      <c r="Y65">
        <v>0</v>
      </c>
      <c r="Z65">
        <v>0</v>
      </c>
      <c r="AA65">
        <v>0</v>
      </c>
      <c r="AB65">
        <v>0</v>
      </c>
      <c r="AC65">
        <v>0</v>
      </c>
      <c r="AD65">
        <v>0</v>
      </c>
      <c r="AE65">
        <v>0</v>
      </c>
      <c r="AF65">
        <v>0</v>
      </c>
      <c r="AG65">
        <v>0</v>
      </c>
      <c r="AH65">
        <v>0</v>
      </c>
      <c r="AI65">
        <v>0</v>
      </c>
      <c r="AJ65">
        <v>0</v>
      </c>
      <c r="AK65">
        <v>0</v>
      </c>
      <c r="AL65">
        <v>0</v>
      </c>
      <c r="AM65">
        <v>58</v>
      </c>
      <c r="AN65">
        <v>0</v>
      </c>
      <c r="AO65">
        <v>0</v>
      </c>
      <c r="AP65">
        <v>0</v>
      </c>
      <c r="AQ65">
        <v>0</v>
      </c>
      <c r="AR65">
        <v>0</v>
      </c>
      <c r="AS65">
        <v>0</v>
      </c>
      <c r="AT65">
        <v>0</v>
      </c>
      <c r="AU65">
        <v>0</v>
      </c>
      <c r="AV65">
        <v>0</v>
      </c>
      <c r="AW65">
        <v>0</v>
      </c>
      <c r="AX65">
        <v>0</v>
      </c>
      <c r="AY65">
        <v>0</v>
      </c>
      <c r="AZ65">
        <v>0</v>
      </c>
      <c r="BA65">
        <v>147</v>
      </c>
      <c r="BB65">
        <v>0</v>
      </c>
      <c r="BC65">
        <v>0</v>
      </c>
      <c r="BD65">
        <v>0</v>
      </c>
      <c r="BE65">
        <v>0</v>
      </c>
      <c r="BF65">
        <v>0</v>
      </c>
      <c r="BG65">
        <v>0</v>
      </c>
      <c r="BH65">
        <v>0</v>
      </c>
      <c r="BI65">
        <v>0</v>
      </c>
      <c r="BJ65">
        <v>0</v>
      </c>
      <c r="BK65">
        <v>0</v>
      </c>
      <c r="BL65">
        <v>0</v>
      </c>
      <c r="BM65">
        <v>0</v>
      </c>
      <c r="BN65">
        <v>0</v>
      </c>
      <c r="BO65">
        <v>0</v>
      </c>
      <c r="BP65">
        <v>0</v>
      </c>
      <c r="BQ65">
        <v>0</v>
      </c>
      <c r="BR65">
        <v>0</v>
      </c>
      <c r="BS65">
        <v>27.5</v>
      </c>
      <c r="BT65">
        <v>0</v>
      </c>
      <c r="BU65">
        <v>0</v>
      </c>
      <c r="BV65">
        <v>0</v>
      </c>
      <c r="BW65">
        <v>0</v>
      </c>
      <c r="BX65">
        <v>0</v>
      </c>
      <c r="BY65">
        <v>0</v>
      </c>
      <c r="BZ65">
        <v>687.4</v>
      </c>
      <c r="CA65">
        <v>0</v>
      </c>
      <c r="CB65">
        <v>0</v>
      </c>
      <c r="CC65">
        <v>0</v>
      </c>
      <c r="CD65">
        <v>0</v>
      </c>
      <c r="CE65">
        <v>0</v>
      </c>
      <c r="CF65">
        <v>138.1</v>
      </c>
      <c r="CG65" s="92">
        <v>282.5</v>
      </c>
      <c r="CH65">
        <v>0</v>
      </c>
      <c r="CI65">
        <v>0</v>
      </c>
      <c r="CJ65">
        <v>0</v>
      </c>
      <c r="CK65">
        <v>151.1</v>
      </c>
      <c r="CL65">
        <v>0</v>
      </c>
      <c r="CM65">
        <v>0</v>
      </c>
      <c r="CN65">
        <v>0</v>
      </c>
      <c r="CO65">
        <v>0</v>
      </c>
      <c r="CP65">
        <v>0</v>
      </c>
      <c r="CQ65">
        <v>0</v>
      </c>
      <c r="CR65">
        <v>0</v>
      </c>
      <c r="CS65">
        <v>654.599999999999</v>
      </c>
      <c r="CT65">
        <v>0</v>
      </c>
      <c r="CU65">
        <v>0</v>
      </c>
      <c r="CV65">
        <v>0</v>
      </c>
      <c r="CW65">
        <v>0</v>
      </c>
      <c r="CX65">
        <v>0</v>
      </c>
      <c r="CY65">
        <v>0</v>
      </c>
      <c r="CZ65">
        <v>0</v>
      </c>
      <c r="DA65">
        <v>0</v>
      </c>
      <c r="DB65">
        <v>0</v>
      </c>
      <c r="DC65">
        <v>0</v>
      </c>
      <c r="DD65">
        <v>57.8</v>
      </c>
      <c r="DE65">
        <v>0</v>
      </c>
      <c r="DF65">
        <v>0</v>
      </c>
      <c r="DG65">
        <v>0</v>
      </c>
      <c r="DH65">
        <v>296.39999999999998</v>
      </c>
      <c r="DI65">
        <v>0</v>
      </c>
      <c r="DJ65">
        <v>0</v>
      </c>
      <c r="DK65">
        <v>0</v>
      </c>
      <c r="DL65">
        <v>0</v>
      </c>
      <c r="DM65">
        <v>0</v>
      </c>
      <c r="DN65">
        <v>0</v>
      </c>
      <c r="DO65">
        <v>0</v>
      </c>
      <c r="DP65">
        <v>0</v>
      </c>
      <c r="DQ65">
        <v>0</v>
      </c>
      <c r="DR65">
        <v>0</v>
      </c>
      <c r="DS65">
        <v>0</v>
      </c>
      <c r="DT65">
        <v>0</v>
      </c>
      <c r="DU65">
        <v>1223</v>
      </c>
      <c r="DV65">
        <v>0</v>
      </c>
      <c r="DW65">
        <v>0</v>
      </c>
      <c r="DX65">
        <v>0</v>
      </c>
      <c r="DY65">
        <v>0</v>
      </c>
      <c r="DZ65">
        <v>0</v>
      </c>
      <c r="EA65">
        <v>0</v>
      </c>
      <c r="EB65">
        <v>0</v>
      </c>
      <c r="EC65">
        <v>0</v>
      </c>
      <c r="ED65">
        <v>0</v>
      </c>
      <c r="EE65">
        <v>0</v>
      </c>
      <c r="EF65">
        <v>0</v>
      </c>
      <c r="EG65">
        <v>0</v>
      </c>
      <c r="EH65">
        <v>108.1</v>
      </c>
      <c r="EI65">
        <v>128.6</v>
      </c>
      <c r="EJ65">
        <v>0</v>
      </c>
      <c r="EK65">
        <v>0</v>
      </c>
      <c r="EL65">
        <v>0</v>
      </c>
      <c r="EM65">
        <v>0</v>
      </c>
      <c r="EN65">
        <v>0</v>
      </c>
      <c r="EO65">
        <v>102.7</v>
      </c>
      <c r="EP65">
        <v>0</v>
      </c>
      <c r="EQ65">
        <v>0</v>
      </c>
      <c r="ER65">
        <v>0</v>
      </c>
      <c r="ES65">
        <v>0</v>
      </c>
      <c r="ET65">
        <v>0</v>
      </c>
      <c r="EU65">
        <v>0</v>
      </c>
      <c r="EV65">
        <v>0</v>
      </c>
      <c r="EW65">
        <v>0</v>
      </c>
      <c r="EX65">
        <v>0</v>
      </c>
      <c r="EY65">
        <v>0</v>
      </c>
      <c r="EZ65">
        <v>0</v>
      </c>
      <c r="FA65">
        <v>0</v>
      </c>
      <c r="FB65">
        <v>0</v>
      </c>
      <c r="FC65">
        <v>0</v>
      </c>
      <c r="FD65">
        <v>0</v>
      </c>
      <c r="FE65">
        <v>0</v>
      </c>
      <c r="FF65">
        <v>0</v>
      </c>
      <c r="FG65">
        <v>0</v>
      </c>
      <c r="FH65">
        <v>0</v>
      </c>
      <c r="FI65">
        <v>0</v>
      </c>
      <c r="FJ65">
        <v>0</v>
      </c>
      <c r="FK65">
        <v>0</v>
      </c>
      <c r="FL65">
        <v>0</v>
      </c>
      <c r="FM65">
        <v>0</v>
      </c>
      <c r="FN65">
        <v>0</v>
      </c>
      <c r="FO65">
        <v>0</v>
      </c>
      <c r="FP65">
        <v>0</v>
      </c>
      <c r="FQ65">
        <v>67.2</v>
      </c>
      <c r="FR65">
        <v>0</v>
      </c>
      <c r="FS65">
        <v>0</v>
      </c>
      <c r="FT65">
        <v>0</v>
      </c>
      <c r="FU65">
        <v>55.2</v>
      </c>
      <c r="FV65">
        <v>0</v>
      </c>
      <c r="FW65">
        <v>0</v>
      </c>
      <c r="FX65">
        <v>0</v>
      </c>
      <c r="FY65">
        <v>0</v>
      </c>
      <c r="FZ65">
        <v>0</v>
      </c>
      <c r="GA65">
        <v>0</v>
      </c>
      <c r="GB65">
        <v>0</v>
      </c>
      <c r="GC65">
        <v>0</v>
      </c>
      <c r="GD65">
        <v>0</v>
      </c>
      <c r="GE65">
        <v>180</v>
      </c>
      <c r="GF65">
        <v>0</v>
      </c>
      <c r="GG65">
        <v>0</v>
      </c>
      <c r="GH65">
        <v>0</v>
      </c>
      <c r="GI65">
        <v>0</v>
      </c>
      <c r="GJ65">
        <v>0</v>
      </c>
      <c r="GK65">
        <v>0</v>
      </c>
      <c r="GL65">
        <v>0</v>
      </c>
      <c r="GM65">
        <v>0</v>
      </c>
      <c r="GN65">
        <v>0</v>
      </c>
      <c r="GO65">
        <v>0</v>
      </c>
      <c r="GP65">
        <v>0</v>
      </c>
      <c r="GQ65">
        <v>0</v>
      </c>
      <c r="GR65">
        <v>0</v>
      </c>
      <c r="GS65">
        <v>0</v>
      </c>
      <c r="GT65">
        <v>0</v>
      </c>
      <c r="GU65">
        <v>0</v>
      </c>
      <c r="GV65">
        <v>0</v>
      </c>
      <c r="GW65">
        <v>0</v>
      </c>
      <c r="GX65">
        <v>0</v>
      </c>
      <c r="GY65">
        <v>0</v>
      </c>
      <c r="GZ65">
        <v>0</v>
      </c>
      <c r="HA65">
        <v>51.6</v>
      </c>
      <c r="HB65">
        <v>0</v>
      </c>
      <c r="HC65">
        <v>0</v>
      </c>
      <c r="HD65">
        <v>0</v>
      </c>
      <c r="HE65">
        <v>0</v>
      </c>
      <c r="HF65">
        <v>0</v>
      </c>
    </row>
    <row r="66" spans="1:214" x14ac:dyDescent="0.25">
      <c r="A66" t="s">
        <v>330</v>
      </c>
      <c r="B66">
        <v>4</v>
      </c>
      <c r="C66">
        <v>0</v>
      </c>
      <c r="D66">
        <v>0</v>
      </c>
      <c r="E66">
        <v>0</v>
      </c>
      <c r="F66">
        <v>0</v>
      </c>
      <c r="G66">
        <v>0</v>
      </c>
      <c r="H66">
        <v>0</v>
      </c>
      <c r="I66">
        <v>0</v>
      </c>
      <c r="J66">
        <v>0</v>
      </c>
      <c r="K66">
        <v>0</v>
      </c>
      <c r="L66">
        <v>0</v>
      </c>
      <c r="M66">
        <v>0</v>
      </c>
      <c r="N66">
        <v>0</v>
      </c>
      <c r="O66">
        <v>0</v>
      </c>
      <c r="P66">
        <v>0</v>
      </c>
      <c r="Q66">
        <v>363.599999999999</v>
      </c>
      <c r="R66">
        <v>0</v>
      </c>
      <c r="S66">
        <v>318.60000000000002</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58</v>
      </c>
      <c r="AY66">
        <v>0</v>
      </c>
      <c r="AZ66">
        <v>0</v>
      </c>
      <c r="BA66">
        <v>0</v>
      </c>
      <c r="BB66">
        <v>0</v>
      </c>
      <c r="BC66">
        <v>0</v>
      </c>
      <c r="BD66">
        <v>0</v>
      </c>
      <c r="BE66">
        <v>0</v>
      </c>
      <c r="BF66">
        <v>0</v>
      </c>
      <c r="BG66">
        <v>984.7</v>
      </c>
      <c r="BH66">
        <v>0</v>
      </c>
      <c r="BI66">
        <v>0</v>
      </c>
      <c r="BJ66">
        <v>0</v>
      </c>
      <c r="BK66">
        <v>194.8</v>
      </c>
      <c r="BL66">
        <v>0</v>
      </c>
      <c r="BM66">
        <v>0</v>
      </c>
      <c r="BN66">
        <v>0</v>
      </c>
      <c r="BO66">
        <v>0</v>
      </c>
      <c r="BP66">
        <v>109.7</v>
      </c>
      <c r="BQ66">
        <v>0</v>
      </c>
      <c r="BR66">
        <v>0</v>
      </c>
      <c r="BS66">
        <v>54.5</v>
      </c>
      <c r="BT66">
        <v>0</v>
      </c>
      <c r="BU66">
        <v>0</v>
      </c>
      <c r="BV66">
        <v>0</v>
      </c>
      <c r="BW66">
        <v>0</v>
      </c>
      <c r="BX66">
        <v>0</v>
      </c>
      <c r="BY66">
        <v>0</v>
      </c>
      <c r="BZ66">
        <v>0</v>
      </c>
      <c r="CA66">
        <v>0</v>
      </c>
      <c r="CB66">
        <v>0</v>
      </c>
      <c r="CC66">
        <v>1307.19999999999</v>
      </c>
      <c r="CD66">
        <v>381.4</v>
      </c>
      <c r="CE66">
        <v>64</v>
      </c>
      <c r="CF66">
        <v>0</v>
      </c>
      <c r="CG66" s="92">
        <v>659.8</v>
      </c>
      <c r="CH66">
        <v>0</v>
      </c>
      <c r="CI66">
        <v>0</v>
      </c>
      <c r="CJ66">
        <v>0</v>
      </c>
      <c r="CK66">
        <v>0</v>
      </c>
      <c r="CL66">
        <v>0</v>
      </c>
      <c r="CM66">
        <v>0</v>
      </c>
      <c r="CN66">
        <v>0</v>
      </c>
      <c r="CO66">
        <v>0</v>
      </c>
      <c r="CP66">
        <v>0</v>
      </c>
      <c r="CQ66">
        <v>100.1</v>
      </c>
      <c r="CR66">
        <v>0</v>
      </c>
      <c r="CS66">
        <v>70</v>
      </c>
      <c r="CT66">
        <v>0</v>
      </c>
      <c r="CU66">
        <v>0</v>
      </c>
      <c r="CV66">
        <v>0</v>
      </c>
      <c r="CW66">
        <v>0</v>
      </c>
      <c r="CX66">
        <v>0</v>
      </c>
      <c r="CY66">
        <v>0</v>
      </c>
      <c r="CZ66">
        <v>0</v>
      </c>
      <c r="DA66">
        <v>0</v>
      </c>
      <c r="DB66">
        <v>0</v>
      </c>
      <c r="DC66">
        <v>0</v>
      </c>
      <c r="DD66">
        <v>0</v>
      </c>
      <c r="DE66">
        <v>0</v>
      </c>
      <c r="DF66">
        <v>190</v>
      </c>
      <c r="DG66">
        <v>241.3</v>
      </c>
      <c r="DH66">
        <v>0</v>
      </c>
      <c r="DI66">
        <v>75</v>
      </c>
      <c r="DJ66">
        <v>0</v>
      </c>
      <c r="DK66">
        <v>0</v>
      </c>
      <c r="DL66">
        <v>258</v>
      </c>
      <c r="DM66">
        <v>313.10000000000002</v>
      </c>
      <c r="DN66">
        <v>0</v>
      </c>
      <c r="DO66">
        <v>0</v>
      </c>
      <c r="DP66">
        <v>0</v>
      </c>
      <c r="DQ66">
        <v>0</v>
      </c>
      <c r="DR66">
        <v>184.8</v>
      </c>
      <c r="DS66">
        <v>0</v>
      </c>
      <c r="DT66">
        <v>0</v>
      </c>
      <c r="DU66">
        <v>0</v>
      </c>
      <c r="DV66">
        <v>0</v>
      </c>
      <c r="DW66">
        <v>0</v>
      </c>
      <c r="DX66">
        <v>0</v>
      </c>
      <c r="DY66">
        <v>5.7</v>
      </c>
      <c r="DZ66">
        <v>0</v>
      </c>
      <c r="EA66">
        <v>0</v>
      </c>
      <c r="EB66">
        <v>0</v>
      </c>
      <c r="EC66">
        <v>0</v>
      </c>
      <c r="ED66">
        <v>695.8</v>
      </c>
      <c r="EE66">
        <v>0</v>
      </c>
      <c r="EF66">
        <v>0</v>
      </c>
      <c r="EG66">
        <v>0</v>
      </c>
      <c r="EH66">
        <v>0</v>
      </c>
      <c r="EI66">
        <v>0</v>
      </c>
      <c r="EJ66">
        <v>0</v>
      </c>
      <c r="EK66">
        <v>0</v>
      </c>
      <c r="EL66">
        <v>0</v>
      </c>
      <c r="EM66">
        <v>0</v>
      </c>
      <c r="EN66">
        <v>0</v>
      </c>
      <c r="EO66">
        <v>0</v>
      </c>
      <c r="EP66">
        <v>0</v>
      </c>
      <c r="EQ66">
        <v>61.1</v>
      </c>
      <c r="ER66">
        <v>0</v>
      </c>
      <c r="ES66">
        <v>0</v>
      </c>
      <c r="ET66">
        <v>86.6</v>
      </c>
      <c r="EU66">
        <v>0</v>
      </c>
      <c r="EV66">
        <v>0</v>
      </c>
      <c r="EW66">
        <v>0</v>
      </c>
      <c r="EX66">
        <v>0</v>
      </c>
      <c r="EY66">
        <v>44.8</v>
      </c>
      <c r="EZ66">
        <v>45.4</v>
      </c>
      <c r="FA66">
        <v>0</v>
      </c>
      <c r="FB66">
        <v>0</v>
      </c>
      <c r="FC66">
        <v>0</v>
      </c>
      <c r="FD66">
        <v>0</v>
      </c>
      <c r="FE66">
        <v>0</v>
      </c>
      <c r="FF66">
        <v>0</v>
      </c>
      <c r="FG66">
        <v>0</v>
      </c>
      <c r="FH66">
        <v>0</v>
      </c>
      <c r="FI66">
        <v>0</v>
      </c>
      <c r="FJ66">
        <v>78.400000000000006</v>
      </c>
      <c r="FK66">
        <v>0</v>
      </c>
      <c r="FL66">
        <v>0</v>
      </c>
      <c r="FM66">
        <v>0</v>
      </c>
      <c r="FN66">
        <v>0</v>
      </c>
      <c r="FO66">
        <v>42</v>
      </c>
      <c r="FP66">
        <v>0</v>
      </c>
      <c r="FQ66">
        <v>12</v>
      </c>
      <c r="FR66">
        <v>0</v>
      </c>
      <c r="FS66">
        <v>0</v>
      </c>
      <c r="FT66">
        <v>0</v>
      </c>
      <c r="FU66">
        <v>104.7</v>
      </c>
      <c r="FV66">
        <v>0</v>
      </c>
      <c r="FW66">
        <v>0</v>
      </c>
      <c r="FX66">
        <v>188.7</v>
      </c>
      <c r="FY66">
        <v>0</v>
      </c>
      <c r="FZ66">
        <v>0</v>
      </c>
      <c r="GA66">
        <v>196.6</v>
      </c>
      <c r="GB66">
        <v>0</v>
      </c>
      <c r="GC66">
        <v>0</v>
      </c>
      <c r="GD66">
        <v>0</v>
      </c>
      <c r="GE66">
        <v>0</v>
      </c>
      <c r="GF66">
        <v>0</v>
      </c>
      <c r="GG66">
        <v>0</v>
      </c>
      <c r="GH66">
        <v>53.5</v>
      </c>
      <c r="GI66">
        <v>0</v>
      </c>
      <c r="GJ66">
        <v>0</v>
      </c>
      <c r="GK66">
        <v>0</v>
      </c>
      <c r="GL66">
        <v>0</v>
      </c>
      <c r="GM66">
        <v>0</v>
      </c>
      <c r="GN66">
        <v>0</v>
      </c>
      <c r="GO66">
        <v>0</v>
      </c>
      <c r="GP66">
        <v>0</v>
      </c>
      <c r="GQ66">
        <v>0</v>
      </c>
      <c r="GR66">
        <v>0</v>
      </c>
      <c r="GS66">
        <v>0</v>
      </c>
      <c r="GT66">
        <v>0</v>
      </c>
      <c r="GU66">
        <v>0</v>
      </c>
      <c r="GV66">
        <v>106.3</v>
      </c>
      <c r="GW66">
        <v>0</v>
      </c>
      <c r="GX66">
        <v>0</v>
      </c>
      <c r="GY66">
        <v>0</v>
      </c>
      <c r="GZ66">
        <v>76.5</v>
      </c>
      <c r="HA66">
        <v>0</v>
      </c>
      <c r="HB66">
        <v>0</v>
      </c>
      <c r="HC66">
        <v>0</v>
      </c>
      <c r="HD66">
        <v>0</v>
      </c>
      <c r="HE66">
        <v>0</v>
      </c>
      <c r="HF66">
        <v>0</v>
      </c>
    </row>
    <row r="67" spans="1:214" x14ac:dyDescent="0.25">
      <c r="A67" t="s">
        <v>331</v>
      </c>
      <c r="B67">
        <v>5</v>
      </c>
      <c r="C67">
        <v>0</v>
      </c>
      <c r="D67">
        <v>0</v>
      </c>
      <c r="E67">
        <v>0</v>
      </c>
      <c r="F67">
        <v>0</v>
      </c>
      <c r="G67">
        <v>0</v>
      </c>
      <c r="H67">
        <v>0</v>
      </c>
      <c r="I67">
        <v>0</v>
      </c>
      <c r="J67">
        <v>0</v>
      </c>
      <c r="K67">
        <v>0</v>
      </c>
      <c r="L67">
        <v>0</v>
      </c>
      <c r="M67">
        <v>0</v>
      </c>
      <c r="N67">
        <v>0</v>
      </c>
      <c r="O67">
        <v>0</v>
      </c>
      <c r="P67">
        <v>0</v>
      </c>
      <c r="Q67">
        <v>1283.4000000000001</v>
      </c>
      <c r="R67">
        <v>0</v>
      </c>
      <c r="S67">
        <v>0</v>
      </c>
      <c r="T67">
        <v>0</v>
      </c>
      <c r="U67">
        <v>0</v>
      </c>
      <c r="V67">
        <v>0</v>
      </c>
      <c r="W67">
        <v>0</v>
      </c>
      <c r="X67">
        <v>0</v>
      </c>
      <c r="Y67">
        <v>0</v>
      </c>
      <c r="Z67">
        <v>0</v>
      </c>
      <c r="AA67">
        <v>107.2</v>
      </c>
      <c r="AB67">
        <v>0</v>
      </c>
      <c r="AC67">
        <v>0</v>
      </c>
      <c r="AD67">
        <v>0</v>
      </c>
      <c r="AE67">
        <v>0</v>
      </c>
      <c r="AF67">
        <v>0</v>
      </c>
      <c r="AG67">
        <v>0</v>
      </c>
      <c r="AH67">
        <v>0</v>
      </c>
      <c r="AI67">
        <v>0</v>
      </c>
      <c r="AJ67">
        <v>0</v>
      </c>
      <c r="AK67">
        <v>0</v>
      </c>
      <c r="AL67">
        <v>0</v>
      </c>
      <c r="AM67">
        <v>0</v>
      </c>
      <c r="AN67">
        <v>116</v>
      </c>
      <c r="AO67">
        <v>0</v>
      </c>
      <c r="AP67">
        <v>0</v>
      </c>
      <c r="AQ67">
        <v>0</v>
      </c>
      <c r="AR67">
        <v>230</v>
      </c>
      <c r="AS67">
        <v>0</v>
      </c>
      <c r="AT67">
        <v>0</v>
      </c>
      <c r="AU67">
        <v>0</v>
      </c>
      <c r="AV67">
        <v>0</v>
      </c>
      <c r="AW67">
        <v>91.5</v>
      </c>
      <c r="AX67">
        <v>0</v>
      </c>
      <c r="AY67">
        <v>0</v>
      </c>
      <c r="AZ67">
        <v>4642.5</v>
      </c>
      <c r="BA67">
        <v>0</v>
      </c>
      <c r="BB67">
        <v>0</v>
      </c>
      <c r="BC67">
        <v>0</v>
      </c>
      <c r="BD67">
        <v>0</v>
      </c>
      <c r="BE67">
        <v>693.8</v>
      </c>
      <c r="BF67">
        <v>0</v>
      </c>
      <c r="BG67">
        <v>0</v>
      </c>
      <c r="BH67">
        <v>0</v>
      </c>
      <c r="BI67">
        <v>0</v>
      </c>
      <c r="BJ67">
        <v>0</v>
      </c>
      <c r="BK67">
        <v>0</v>
      </c>
      <c r="BL67">
        <v>0</v>
      </c>
      <c r="BM67">
        <v>0</v>
      </c>
      <c r="BN67">
        <v>0</v>
      </c>
      <c r="BO67">
        <v>0</v>
      </c>
      <c r="BP67">
        <v>0</v>
      </c>
      <c r="BQ67">
        <v>0</v>
      </c>
      <c r="BR67">
        <v>0</v>
      </c>
      <c r="BS67">
        <v>0</v>
      </c>
      <c r="BT67">
        <v>0</v>
      </c>
      <c r="BU67">
        <v>0</v>
      </c>
      <c r="BV67">
        <v>0</v>
      </c>
      <c r="BW67">
        <v>0</v>
      </c>
      <c r="BX67">
        <v>0</v>
      </c>
      <c r="BY67">
        <v>0</v>
      </c>
      <c r="BZ67">
        <v>127</v>
      </c>
      <c r="CA67">
        <v>0</v>
      </c>
      <c r="CB67">
        <v>0</v>
      </c>
      <c r="CC67">
        <v>0</v>
      </c>
      <c r="CD67">
        <v>0</v>
      </c>
      <c r="CE67">
        <v>0</v>
      </c>
      <c r="CF67">
        <v>180.8</v>
      </c>
      <c r="CG67" s="92">
        <v>202</v>
      </c>
      <c r="CH67">
        <v>0</v>
      </c>
      <c r="CI67">
        <v>0</v>
      </c>
      <c r="CJ67">
        <v>0</v>
      </c>
      <c r="CK67">
        <v>0</v>
      </c>
      <c r="CL67">
        <v>0</v>
      </c>
      <c r="CM67">
        <v>0</v>
      </c>
      <c r="CN67">
        <v>0</v>
      </c>
      <c r="CO67">
        <v>0</v>
      </c>
      <c r="CP67">
        <v>0</v>
      </c>
      <c r="CQ67">
        <v>0</v>
      </c>
      <c r="CR67">
        <v>0</v>
      </c>
      <c r="CS67">
        <v>348.3</v>
      </c>
      <c r="CT67">
        <v>0</v>
      </c>
      <c r="CU67">
        <v>0</v>
      </c>
      <c r="CV67">
        <v>0</v>
      </c>
      <c r="CW67">
        <v>0</v>
      </c>
      <c r="CX67">
        <v>0</v>
      </c>
      <c r="CY67">
        <v>0</v>
      </c>
      <c r="CZ67">
        <v>0</v>
      </c>
      <c r="DA67">
        <v>0</v>
      </c>
      <c r="DB67">
        <v>0</v>
      </c>
      <c r="DC67">
        <v>0</v>
      </c>
      <c r="DD67">
        <v>0</v>
      </c>
      <c r="DE67">
        <v>0</v>
      </c>
      <c r="DF67">
        <v>0</v>
      </c>
      <c r="DG67">
        <v>0</v>
      </c>
      <c r="DH67">
        <v>555.79999999999995</v>
      </c>
      <c r="DI67">
        <v>0</v>
      </c>
      <c r="DJ67">
        <v>0</v>
      </c>
      <c r="DK67">
        <v>0</v>
      </c>
      <c r="DL67">
        <v>137.1</v>
      </c>
      <c r="DM67">
        <v>0</v>
      </c>
      <c r="DN67">
        <v>0</v>
      </c>
      <c r="DO67">
        <v>0</v>
      </c>
      <c r="DP67">
        <v>0</v>
      </c>
      <c r="DQ67">
        <v>0</v>
      </c>
      <c r="DR67">
        <v>0</v>
      </c>
      <c r="DS67">
        <v>0</v>
      </c>
      <c r="DT67">
        <v>0</v>
      </c>
      <c r="DU67">
        <v>0</v>
      </c>
      <c r="DV67">
        <v>0</v>
      </c>
      <c r="DW67">
        <v>0</v>
      </c>
      <c r="DX67">
        <v>0</v>
      </c>
      <c r="DY67">
        <v>0</v>
      </c>
      <c r="DZ67">
        <v>1187.9000000000001</v>
      </c>
      <c r="EA67">
        <v>0</v>
      </c>
      <c r="EB67">
        <v>0</v>
      </c>
      <c r="EC67">
        <v>0</v>
      </c>
      <c r="ED67">
        <v>0</v>
      </c>
      <c r="EE67">
        <v>0</v>
      </c>
      <c r="EF67">
        <v>0</v>
      </c>
      <c r="EG67">
        <v>0</v>
      </c>
      <c r="EH67">
        <v>0</v>
      </c>
      <c r="EI67">
        <v>0</v>
      </c>
      <c r="EJ67">
        <v>247.2</v>
      </c>
      <c r="EK67">
        <v>0</v>
      </c>
      <c r="EL67">
        <v>0</v>
      </c>
      <c r="EM67">
        <v>0</v>
      </c>
      <c r="EN67">
        <v>0</v>
      </c>
      <c r="EO67">
        <v>0</v>
      </c>
      <c r="EP67">
        <v>0</v>
      </c>
      <c r="EQ67">
        <v>189.3</v>
      </c>
      <c r="ER67">
        <v>0</v>
      </c>
      <c r="ES67">
        <v>0</v>
      </c>
      <c r="ET67">
        <v>0</v>
      </c>
      <c r="EU67">
        <v>0</v>
      </c>
      <c r="EV67">
        <v>0</v>
      </c>
      <c r="EW67">
        <v>0</v>
      </c>
      <c r="EX67">
        <v>0</v>
      </c>
      <c r="EY67">
        <v>277</v>
      </c>
      <c r="EZ67">
        <v>0</v>
      </c>
      <c r="FA67">
        <v>0</v>
      </c>
      <c r="FB67">
        <v>0</v>
      </c>
      <c r="FC67">
        <v>0</v>
      </c>
      <c r="FD67">
        <v>0</v>
      </c>
      <c r="FE67">
        <v>0</v>
      </c>
      <c r="FF67">
        <v>0</v>
      </c>
      <c r="FG67">
        <v>0</v>
      </c>
      <c r="FH67">
        <v>0</v>
      </c>
      <c r="FI67">
        <v>0</v>
      </c>
      <c r="FJ67">
        <v>0</v>
      </c>
      <c r="FK67">
        <v>0</v>
      </c>
      <c r="FL67">
        <v>59.7</v>
      </c>
      <c r="FM67">
        <v>0</v>
      </c>
      <c r="FN67">
        <v>0</v>
      </c>
      <c r="FO67">
        <v>0</v>
      </c>
      <c r="FP67">
        <v>0</v>
      </c>
      <c r="FQ67">
        <v>0</v>
      </c>
      <c r="FR67">
        <v>145</v>
      </c>
      <c r="FS67">
        <v>0</v>
      </c>
      <c r="FT67">
        <v>0</v>
      </c>
      <c r="FU67">
        <v>0</v>
      </c>
      <c r="FV67">
        <v>0</v>
      </c>
      <c r="FW67">
        <v>0</v>
      </c>
      <c r="FX67">
        <v>0</v>
      </c>
      <c r="FY67">
        <v>0</v>
      </c>
      <c r="FZ67">
        <v>0</v>
      </c>
      <c r="GA67">
        <v>0</v>
      </c>
      <c r="GB67">
        <v>0</v>
      </c>
      <c r="GC67">
        <v>0</v>
      </c>
      <c r="GD67">
        <v>0</v>
      </c>
      <c r="GE67">
        <v>0</v>
      </c>
      <c r="GF67">
        <v>0</v>
      </c>
      <c r="GG67">
        <v>0</v>
      </c>
      <c r="GH67">
        <v>0</v>
      </c>
      <c r="GI67">
        <v>0</v>
      </c>
      <c r="GJ67">
        <v>0</v>
      </c>
      <c r="GK67">
        <v>0</v>
      </c>
      <c r="GL67">
        <v>0</v>
      </c>
      <c r="GM67">
        <v>0</v>
      </c>
      <c r="GN67">
        <v>0</v>
      </c>
      <c r="GO67">
        <v>0</v>
      </c>
      <c r="GP67">
        <v>0</v>
      </c>
      <c r="GQ67">
        <v>0</v>
      </c>
      <c r="GR67">
        <v>0</v>
      </c>
      <c r="GS67">
        <v>0</v>
      </c>
      <c r="GT67">
        <v>5000</v>
      </c>
      <c r="GU67">
        <v>0</v>
      </c>
      <c r="GV67">
        <v>400.1</v>
      </c>
      <c r="GW67">
        <v>0</v>
      </c>
      <c r="GX67">
        <v>0</v>
      </c>
      <c r="GY67">
        <v>0</v>
      </c>
      <c r="GZ67">
        <v>0</v>
      </c>
      <c r="HA67">
        <v>0</v>
      </c>
      <c r="HB67">
        <v>0</v>
      </c>
      <c r="HC67">
        <v>0</v>
      </c>
      <c r="HD67">
        <v>0</v>
      </c>
      <c r="HE67">
        <v>0</v>
      </c>
      <c r="HF67">
        <v>129.9</v>
      </c>
    </row>
    <row r="68" spans="1:214" x14ac:dyDescent="0.25">
      <c r="A68" t="s">
        <v>332</v>
      </c>
      <c r="B68">
        <v>6</v>
      </c>
      <c r="C68">
        <v>0</v>
      </c>
      <c r="D68">
        <v>0</v>
      </c>
      <c r="E68">
        <v>0</v>
      </c>
      <c r="F68">
        <v>0</v>
      </c>
      <c r="G68">
        <v>0</v>
      </c>
      <c r="H68">
        <v>0</v>
      </c>
      <c r="I68">
        <v>0</v>
      </c>
      <c r="J68">
        <v>0</v>
      </c>
      <c r="K68">
        <v>0</v>
      </c>
      <c r="L68">
        <v>0</v>
      </c>
      <c r="M68">
        <v>0</v>
      </c>
      <c r="N68">
        <v>0</v>
      </c>
      <c r="O68">
        <v>0</v>
      </c>
      <c r="P68">
        <v>153</v>
      </c>
      <c r="Q68">
        <v>0</v>
      </c>
      <c r="R68">
        <v>0</v>
      </c>
      <c r="S68">
        <v>0</v>
      </c>
      <c r="T68">
        <v>0</v>
      </c>
      <c r="U68">
        <v>0</v>
      </c>
      <c r="V68">
        <v>0</v>
      </c>
      <c r="W68">
        <v>0</v>
      </c>
      <c r="X68">
        <v>0</v>
      </c>
      <c r="Y68">
        <v>0</v>
      </c>
      <c r="Z68">
        <v>0</v>
      </c>
      <c r="AA68">
        <v>325.60000000000002</v>
      </c>
      <c r="AB68">
        <v>0</v>
      </c>
      <c r="AC68">
        <v>0</v>
      </c>
      <c r="AD68">
        <v>0</v>
      </c>
      <c r="AE68">
        <v>0</v>
      </c>
      <c r="AF68">
        <v>0</v>
      </c>
      <c r="AG68">
        <v>0</v>
      </c>
      <c r="AH68">
        <v>0</v>
      </c>
      <c r="AI68">
        <v>0</v>
      </c>
      <c r="AJ68">
        <v>0</v>
      </c>
      <c r="AK68">
        <v>252.8</v>
      </c>
      <c r="AL68">
        <v>0</v>
      </c>
      <c r="AM68">
        <v>0</v>
      </c>
      <c r="AN68">
        <v>0</v>
      </c>
      <c r="AO68">
        <v>0</v>
      </c>
      <c r="AP68">
        <v>0</v>
      </c>
      <c r="AQ68">
        <v>0</v>
      </c>
      <c r="AR68">
        <v>0</v>
      </c>
      <c r="AS68">
        <v>0</v>
      </c>
      <c r="AT68">
        <v>0</v>
      </c>
      <c r="AU68">
        <v>0</v>
      </c>
      <c r="AV68">
        <v>0</v>
      </c>
      <c r="AW68">
        <v>0</v>
      </c>
      <c r="AX68">
        <v>0</v>
      </c>
      <c r="AY68">
        <v>0</v>
      </c>
      <c r="AZ68">
        <v>0</v>
      </c>
      <c r="BA68">
        <v>0</v>
      </c>
      <c r="BB68">
        <v>0</v>
      </c>
      <c r="BC68">
        <v>0</v>
      </c>
      <c r="BD68">
        <v>0</v>
      </c>
      <c r="BE68">
        <v>0</v>
      </c>
      <c r="BF68">
        <v>0</v>
      </c>
      <c r="BG68">
        <v>0</v>
      </c>
      <c r="BH68">
        <v>0</v>
      </c>
      <c r="BI68">
        <v>0</v>
      </c>
      <c r="BJ68">
        <v>0</v>
      </c>
      <c r="BK68">
        <v>0</v>
      </c>
      <c r="BL68">
        <v>0</v>
      </c>
      <c r="BM68">
        <v>0</v>
      </c>
      <c r="BN68">
        <v>0</v>
      </c>
      <c r="BO68">
        <v>0</v>
      </c>
      <c r="BP68">
        <v>0</v>
      </c>
      <c r="BQ68">
        <v>0</v>
      </c>
      <c r="BR68">
        <v>0</v>
      </c>
      <c r="BS68">
        <v>0</v>
      </c>
      <c r="BT68">
        <v>0</v>
      </c>
      <c r="BU68">
        <v>0</v>
      </c>
      <c r="BV68">
        <v>0</v>
      </c>
      <c r="BW68">
        <v>112.7</v>
      </c>
      <c r="BX68">
        <v>0</v>
      </c>
      <c r="BY68">
        <v>0</v>
      </c>
      <c r="BZ68">
        <v>0</v>
      </c>
      <c r="CA68">
        <v>0</v>
      </c>
      <c r="CB68">
        <v>0</v>
      </c>
      <c r="CC68">
        <v>0</v>
      </c>
      <c r="CD68">
        <v>0</v>
      </c>
      <c r="CE68">
        <v>0</v>
      </c>
      <c r="CF68">
        <v>0</v>
      </c>
      <c r="CG68" s="92">
        <v>0</v>
      </c>
      <c r="CH68">
        <v>0</v>
      </c>
      <c r="CI68">
        <v>0</v>
      </c>
      <c r="CJ68">
        <v>0</v>
      </c>
      <c r="CK68">
        <v>0</v>
      </c>
      <c r="CL68">
        <v>0</v>
      </c>
      <c r="CM68">
        <v>0</v>
      </c>
      <c r="CN68">
        <v>0</v>
      </c>
      <c r="CO68">
        <v>0</v>
      </c>
      <c r="CP68">
        <v>0</v>
      </c>
      <c r="CQ68">
        <v>0</v>
      </c>
      <c r="CR68">
        <v>0</v>
      </c>
      <c r="CS68">
        <v>1091.3999999999901</v>
      </c>
      <c r="CT68">
        <v>0</v>
      </c>
      <c r="CU68">
        <v>0</v>
      </c>
      <c r="CV68">
        <v>0</v>
      </c>
      <c r="CW68">
        <v>0</v>
      </c>
      <c r="CX68">
        <v>0</v>
      </c>
      <c r="CY68">
        <v>0</v>
      </c>
      <c r="CZ68">
        <v>0</v>
      </c>
      <c r="DA68">
        <v>0</v>
      </c>
      <c r="DB68">
        <v>0</v>
      </c>
      <c r="DC68">
        <v>0</v>
      </c>
      <c r="DD68">
        <v>0</v>
      </c>
      <c r="DE68">
        <v>0</v>
      </c>
      <c r="DF68">
        <v>0</v>
      </c>
      <c r="DG68">
        <v>0</v>
      </c>
      <c r="DH68">
        <v>54.4</v>
      </c>
      <c r="DI68">
        <v>0</v>
      </c>
      <c r="DJ68">
        <v>0</v>
      </c>
      <c r="DK68">
        <v>0</v>
      </c>
      <c r="DL68">
        <v>606</v>
      </c>
      <c r="DM68">
        <v>0</v>
      </c>
      <c r="DN68">
        <v>0</v>
      </c>
      <c r="DO68">
        <v>0</v>
      </c>
      <c r="DP68">
        <v>0</v>
      </c>
      <c r="DQ68">
        <v>0</v>
      </c>
      <c r="DR68">
        <v>0</v>
      </c>
      <c r="DS68">
        <v>0</v>
      </c>
      <c r="DT68">
        <v>0</v>
      </c>
      <c r="DU68">
        <v>0</v>
      </c>
      <c r="DV68">
        <v>0</v>
      </c>
      <c r="DW68">
        <v>0</v>
      </c>
      <c r="DX68">
        <v>0</v>
      </c>
      <c r="DY68">
        <v>0</v>
      </c>
      <c r="DZ68">
        <v>0</v>
      </c>
      <c r="EA68">
        <v>0</v>
      </c>
      <c r="EB68">
        <v>0</v>
      </c>
      <c r="EC68">
        <v>0</v>
      </c>
      <c r="ED68">
        <v>600</v>
      </c>
      <c r="EE68">
        <v>0</v>
      </c>
      <c r="EF68">
        <v>0</v>
      </c>
      <c r="EG68">
        <v>0</v>
      </c>
      <c r="EH68">
        <v>0</v>
      </c>
      <c r="EI68">
        <v>0</v>
      </c>
      <c r="EJ68">
        <v>283.89999999999998</v>
      </c>
      <c r="EK68">
        <v>0</v>
      </c>
      <c r="EL68">
        <v>0</v>
      </c>
      <c r="EM68">
        <v>0</v>
      </c>
      <c r="EN68">
        <v>0</v>
      </c>
      <c r="EO68">
        <v>0</v>
      </c>
      <c r="EP68">
        <v>0</v>
      </c>
      <c r="EQ68">
        <v>0</v>
      </c>
      <c r="ER68">
        <v>0</v>
      </c>
      <c r="ES68">
        <v>0</v>
      </c>
      <c r="ET68">
        <v>0</v>
      </c>
      <c r="EU68">
        <v>0</v>
      </c>
      <c r="EV68">
        <v>0</v>
      </c>
      <c r="EW68">
        <v>164.4</v>
      </c>
      <c r="EX68">
        <v>0</v>
      </c>
      <c r="EY68">
        <v>0</v>
      </c>
      <c r="EZ68">
        <v>1254.8999999999901</v>
      </c>
      <c r="FA68">
        <v>0</v>
      </c>
      <c r="FB68">
        <v>0</v>
      </c>
      <c r="FC68">
        <v>0</v>
      </c>
      <c r="FD68">
        <v>0</v>
      </c>
      <c r="FE68">
        <v>0</v>
      </c>
      <c r="FF68">
        <v>0</v>
      </c>
      <c r="FG68">
        <v>0</v>
      </c>
      <c r="FH68">
        <v>0</v>
      </c>
      <c r="FI68">
        <v>0</v>
      </c>
      <c r="FJ68">
        <v>0</v>
      </c>
      <c r="FK68">
        <v>0</v>
      </c>
      <c r="FL68">
        <v>0</v>
      </c>
      <c r="FM68">
        <v>0</v>
      </c>
      <c r="FN68">
        <v>0</v>
      </c>
      <c r="FO68">
        <v>0</v>
      </c>
      <c r="FP68">
        <v>0</v>
      </c>
      <c r="FQ68">
        <v>0</v>
      </c>
      <c r="FR68">
        <v>0</v>
      </c>
      <c r="FS68">
        <v>0</v>
      </c>
      <c r="FT68">
        <v>0</v>
      </c>
      <c r="FU68">
        <v>0</v>
      </c>
      <c r="FV68">
        <v>0</v>
      </c>
      <c r="FW68">
        <v>0</v>
      </c>
      <c r="FX68">
        <v>0</v>
      </c>
      <c r="FY68">
        <v>0</v>
      </c>
      <c r="FZ68">
        <v>0</v>
      </c>
      <c r="GA68">
        <v>0</v>
      </c>
      <c r="GB68">
        <v>0</v>
      </c>
      <c r="GC68">
        <v>0</v>
      </c>
      <c r="GD68">
        <v>0</v>
      </c>
      <c r="GE68">
        <v>0</v>
      </c>
      <c r="GF68">
        <v>0</v>
      </c>
      <c r="GG68">
        <v>0</v>
      </c>
      <c r="GH68">
        <v>0</v>
      </c>
      <c r="GI68">
        <v>0</v>
      </c>
      <c r="GJ68">
        <v>0</v>
      </c>
      <c r="GK68">
        <v>0</v>
      </c>
      <c r="GL68">
        <v>0</v>
      </c>
      <c r="GM68">
        <v>0</v>
      </c>
      <c r="GN68">
        <v>0</v>
      </c>
      <c r="GO68">
        <v>0</v>
      </c>
      <c r="GP68">
        <v>0</v>
      </c>
      <c r="GQ68">
        <v>0</v>
      </c>
      <c r="GR68">
        <v>0</v>
      </c>
      <c r="GS68">
        <v>0</v>
      </c>
      <c r="GT68">
        <v>0</v>
      </c>
      <c r="GU68">
        <v>0</v>
      </c>
      <c r="GV68">
        <v>0</v>
      </c>
      <c r="GW68">
        <v>0</v>
      </c>
      <c r="GX68">
        <v>0</v>
      </c>
      <c r="GY68">
        <v>0</v>
      </c>
      <c r="GZ68">
        <v>0</v>
      </c>
      <c r="HA68">
        <v>0</v>
      </c>
      <c r="HB68">
        <v>0</v>
      </c>
      <c r="HC68">
        <v>0</v>
      </c>
      <c r="HD68">
        <v>0</v>
      </c>
      <c r="HE68">
        <v>0</v>
      </c>
      <c r="HF68">
        <v>0</v>
      </c>
    </row>
    <row r="69" spans="1:214" x14ac:dyDescent="0.25">
      <c r="A69" t="s">
        <v>333</v>
      </c>
      <c r="B69">
        <v>1</v>
      </c>
      <c r="C69">
        <v>1509.79999999999</v>
      </c>
      <c r="D69">
        <v>705.4</v>
      </c>
      <c r="E69">
        <v>168.7</v>
      </c>
      <c r="F69">
        <v>80</v>
      </c>
      <c r="G69">
        <v>0</v>
      </c>
      <c r="H69">
        <v>0</v>
      </c>
      <c r="I69">
        <v>188.6</v>
      </c>
      <c r="J69">
        <v>0</v>
      </c>
      <c r="K69">
        <v>0</v>
      </c>
      <c r="L69">
        <v>28.6</v>
      </c>
      <c r="M69">
        <v>186.1</v>
      </c>
      <c r="N69">
        <v>222.1</v>
      </c>
      <c r="O69">
        <v>22</v>
      </c>
      <c r="P69">
        <v>279.29999999999899</v>
      </c>
      <c r="Q69">
        <v>1028.0999999999999</v>
      </c>
      <c r="R69">
        <v>25.9</v>
      </c>
      <c r="S69">
        <v>5602.5999999999904</v>
      </c>
      <c r="T69">
        <v>40.9</v>
      </c>
      <c r="U69">
        <v>353.5</v>
      </c>
      <c r="V69">
        <v>123.2</v>
      </c>
      <c r="W69">
        <v>0</v>
      </c>
      <c r="X69">
        <v>225.5</v>
      </c>
      <c r="Y69">
        <v>30.8</v>
      </c>
      <c r="Z69">
        <v>90.5</v>
      </c>
      <c r="AA69">
        <v>255.7</v>
      </c>
      <c r="AB69">
        <v>0</v>
      </c>
      <c r="AC69">
        <v>106.3</v>
      </c>
      <c r="AD69">
        <v>0</v>
      </c>
      <c r="AE69">
        <v>0</v>
      </c>
      <c r="AF69">
        <v>758</v>
      </c>
      <c r="AG69">
        <v>87.2</v>
      </c>
      <c r="AH69">
        <v>0</v>
      </c>
      <c r="AI69">
        <v>0</v>
      </c>
      <c r="AJ69">
        <v>0</v>
      </c>
      <c r="AK69">
        <v>1290.4000000000001</v>
      </c>
      <c r="AL69">
        <v>0</v>
      </c>
      <c r="AM69">
        <v>130.4</v>
      </c>
      <c r="AN69">
        <v>16.5</v>
      </c>
      <c r="AO69">
        <v>35.6</v>
      </c>
      <c r="AP69">
        <v>73.5</v>
      </c>
      <c r="AQ69">
        <v>0</v>
      </c>
      <c r="AR69">
        <v>519.6</v>
      </c>
      <c r="AS69">
        <v>0</v>
      </c>
      <c r="AT69">
        <v>0</v>
      </c>
      <c r="AU69">
        <v>0</v>
      </c>
      <c r="AV69">
        <v>161.9</v>
      </c>
      <c r="AW69">
        <v>9.6</v>
      </c>
      <c r="AX69">
        <v>235.89999999999901</v>
      </c>
      <c r="AY69">
        <v>0</v>
      </c>
      <c r="AZ69">
        <v>49</v>
      </c>
      <c r="BA69">
        <v>59.5</v>
      </c>
      <c r="BB69">
        <v>48.2</v>
      </c>
      <c r="BC69">
        <v>900.4</v>
      </c>
      <c r="BD69">
        <v>63.7</v>
      </c>
      <c r="BE69">
        <v>860.2</v>
      </c>
      <c r="BF69">
        <v>76.099999999999994</v>
      </c>
      <c r="BG69">
        <v>747.4</v>
      </c>
      <c r="BH69">
        <v>988.6</v>
      </c>
      <c r="BI69">
        <v>0</v>
      </c>
      <c r="BJ69">
        <v>0</v>
      </c>
      <c r="BK69">
        <v>845.1</v>
      </c>
      <c r="BL69">
        <v>148.80000000000001</v>
      </c>
      <c r="BM69">
        <v>0</v>
      </c>
      <c r="BN69">
        <v>48.4</v>
      </c>
      <c r="BO69">
        <v>0</v>
      </c>
      <c r="BP69">
        <v>490.7</v>
      </c>
      <c r="BQ69">
        <v>0</v>
      </c>
      <c r="BR69">
        <v>26.8</v>
      </c>
      <c r="BS69">
        <v>1395.7</v>
      </c>
      <c r="BT69">
        <v>141.69999999999999</v>
      </c>
      <c r="BU69">
        <v>0</v>
      </c>
      <c r="BV69">
        <v>225.7</v>
      </c>
      <c r="BW69">
        <v>1502.49999999999</v>
      </c>
      <c r="BX69">
        <v>50.9</v>
      </c>
      <c r="BY69">
        <v>0</v>
      </c>
      <c r="BZ69">
        <v>1668.3</v>
      </c>
      <c r="CA69">
        <v>0</v>
      </c>
      <c r="CB69">
        <v>0</v>
      </c>
      <c r="CC69">
        <v>227.7</v>
      </c>
      <c r="CD69">
        <v>725.599999999999</v>
      </c>
      <c r="CE69">
        <v>1505</v>
      </c>
      <c r="CF69">
        <v>439.7</v>
      </c>
      <c r="CG69" s="92">
        <v>18684.400000000001</v>
      </c>
      <c r="CH69">
        <v>85.6</v>
      </c>
      <c r="CI69">
        <v>470.9</v>
      </c>
      <c r="CJ69">
        <v>28.6</v>
      </c>
      <c r="CK69">
        <v>745.99999999999898</v>
      </c>
      <c r="CL69">
        <v>20</v>
      </c>
      <c r="CM69">
        <v>108.3</v>
      </c>
      <c r="CN69">
        <v>35</v>
      </c>
      <c r="CO69">
        <v>30</v>
      </c>
      <c r="CP69">
        <v>136</v>
      </c>
      <c r="CQ69">
        <v>111.5</v>
      </c>
      <c r="CR69">
        <v>24.4</v>
      </c>
      <c r="CS69">
        <v>8760.5</v>
      </c>
      <c r="CT69">
        <v>43.1</v>
      </c>
      <c r="CU69">
        <v>65.400000000000006</v>
      </c>
      <c r="CV69">
        <v>68</v>
      </c>
      <c r="CW69">
        <v>72</v>
      </c>
      <c r="CX69">
        <v>70</v>
      </c>
      <c r="CY69">
        <v>170</v>
      </c>
      <c r="CZ69">
        <v>36.5</v>
      </c>
      <c r="DA69">
        <v>60</v>
      </c>
      <c r="DB69">
        <v>0</v>
      </c>
      <c r="DC69">
        <v>136</v>
      </c>
      <c r="DD69">
        <v>0</v>
      </c>
      <c r="DE69">
        <v>60</v>
      </c>
      <c r="DF69">
        <v>21.3</v>
      </c>
      <c r="DG69">
        <v>316.2</v>
      </c>
      <c r="DH69">
        <v>542</v>
      </c>
      <c r="DI69">
        <v>58</v>
      </c>
      <c r="DJ69">
        <v>0</v>
      </c>
      <c r="DK69">
        <v>0</v>
      </c>
      <c r="DL69">
        <v>874.69999999999902</v>
      </c>
      <c r="DM69">
        <v>1086.3999999999901</v>
      </c>
      <c r="DN69">
        <v>0</v>
      </c>
      <c r="DO69">
        <v>65</v>
      </c>
      <c r="DP69">
        <v>528.70000000000005</v>
      </c>
      <c r="DQ69">
        <v>0</v>
      </c>
      <c r="DR69">
        <v>0</v>
      </c>
      <c r="DS69">
        <v>174.1</v>
      </c>
      <c r="DT69">
        <v>94.4</v>
      </c>
      <c r="DU69">
        <v>70.5</v>
      </c>
      <c r="DV69">
        <v>0</v>
      </c>
      <c r="DW69">
        <v>30.8</v>
      </c>
      <c r="DX69">
        <v>190</v>
      </c>
      <c r="DY69">
        <v>529.4</v>
      </c>
      <c r="DZ69">
        <v>1492.5</v>
      </c>
      <c r="EA69">
        <v>75.599999999999994</v>
      </c>
      <c r="EB69">
        <v>42</v>
      </c>
      <c r="EC69">
        <v>293.39999999999998</v>
      </c>
      <c r="ED69">
        <v>3814.5</v>
      </c>
      <c r="EE69">
        <v>18.899999999999999</v>
      </c>
      <c r="EF69">
        <v>201.49999999999901</v>
      </c>
      <c r="EG69">
        <v>108.1</v>
      </c>
      <c r="EH69">
        <v>0</v>
      </c>
      <c r="EI69">
        <v>241.9</v>
      </c>
      <c r="EJ69">
        <v>790.5</v>
      </c>
      <c r="EK69">
        <v>255.4</v>
      </c>
      <c r="EL69">
        <v>0</v>
      </c>
      <c r="EM69">
        <v>161.5</v>
      </c>
      <c r="EN69">
        <v>0</v>
      </c>
      <c r="EO69">
        <v>134.79999999999899</v>
      </c>
      <c r="EP69">
        <v>0</v>
      </c>
      <c r="EQ69">
        <v>357.2</v>
      </c>
      <c r="ER69">
        <v>87.6</v>
      </c>
      <c r="ES69">
        <v>788.6</v>
      </c>
      <c r="ET69">
        <v>371.4</v>
      </c>
      <c r="EU69">
        <v>0</v>
      </c>
      <c r="EV69">
        <v>83.7</v>
      </c>
      <c r="EW69">
        <v>233.6</v>
      </c>
      <c r="EX69">
        <v>596.6</v>
      </c>
      <c r="EY69">
        <v>1239.7</v>
      </c>
      <c r="EZ69">
        <v>1970.7</v>
      </c>
      <c r="FA69">
        <v>369.5</v>
      </c>
      <c r="FB69">
        <v>36</v>
      </c>
      <c r="FC69">
        <v>0</v>
      </c>
      <c r="FD69">
        <v>22.3</v>
      </c>
      <c r="FE69">
        <v>74.2</v>
      </c>
      <c r="FF69">
        <v>0</v>
      </c>
      <c r="FG69">
        <v>0</v>
      </c>
      <c r="FH69">
        <v>42.7</v>
      </c>
      <c r="FI69">
        <v>0</v>
      </c>
      <c r="FJ69">
        <v>31.7</v>
      </c>
      <c r="FK69">
        <v>0</v>
      </c>
      <c r="FL69">
        <v>0</v>
      </c>
      <c r="FM69">
        <v>0</v>
      </c>
      <c r="FN69">
        <v>518.70000000000005</v>
      </c>
      <c r="FO69">
        <v>26</v>
      </c>
      <c r="FP69">
        <v>161.19999999999999</v>
      </c>
      <c r="FQ69">
        <v>307.5</v>
      </c>
      <c r="FR69">
        <v>186.9</v>
      </c>
      <c r="FS69">
        <v>30.5</v>
      </c>
      <c r="FT69">
        <v>22.8</v>
      </c>
      <c r="FU69">
        <v>866.9</v>
      </c>
      <c r="FV69">
        <v>72.400000000000006</v>
      </c>
      <c r="FW69">
        <v>150.39999999999901</v>
      </c>
      <c r="FX69">
        <v>199</v>
      </c>
      <c r="FY69">
        <v>105.1</v>
      </c>
      <c r="FZ69">
        <v>414.5</v>
      </c>
      <c r="GA69">
        <v>727.1</v>
      </c>
      <c r="GB69">
        <v>117.8</v>
      </c>
      <c r="GC69">
        <v>0</v>
      </c>
      <c r="GD69">
        <v>31</v>
      </c>
      <c r="GE69">
        <v>982.1</v>
      </c>
      <c r="GF69">
        <v>933.79999999999905</v>
      </c>
      <c r="GG69">
        <v>189.39999999999901</v>
      </c>
      <c r="GH69">
        <v>0</v>
      </c>
      <c r="GI69">
        <v>0</v>
      </c>
      <c r="GJ69">
        <v>1411.1</v>
      </c>
      <c r="GK69">
        <v>169</v>
      </c>
      <c r="GL69">
        <v>52.4</v>
      </c>
      <c r="GM69">
        <v>0</v>
      </c>
      <c r="GN69">
        <v>0</v>
      </c>
      <c r="GO69">
        <v>0</v>
      </c>
      <c r="GP69">
        <v>107.3</v>
      </c>
      <c r="GQ69">
        <v>447.2</v>
      </c>
      <c r="GR69">
        <v>49</v>
      </c>
      <c r="GS69">
        <v>78.099999999999994</v>
      </c>
      <c r="GT69">
        <v>187.2</v>
      </c>
      <c r="GU69">
        <v>0</v>
      </c>
      <c r="GV69">
        <v>471.8</v>
      </c>
      <c r="GW69">
        <v>50.3</v>
      </c>
      <c r="GX69">
        <v>503</v>
      </c>
      <c r="GY69">
        <v>0</v>
      </c>
      <c r="GZ69">
        <v>99.8</v>
      </c>
      <c r="HA69">
        <v>1508.7</v>
      </c>
      <c r="HB69">
        <v>12.5</v>
      </c>
      <c r="HC69">
        <v>0</v>
      </c>
      <c r="HD69">
        <v>96.399999999999906</v>
      </c>
      <c r="HE69">
        <v>83.5</v>
      </c>
      <c r="HF69">
        <v>25</v>
      </c>
    </row>
    <row r="70" spans="1:214" x14ac:dyDescent="0.25">
      <c r="A70" t="s">
        <v>334</v>
      </c>
      <c r="B70">
        <v>2</v>
      </c>
      <c r="C70">
        <v>241</v>
      </c>
      <c r="D70">
        <v>85.5</v>
      </c>
      <c r="E70">
        <v>29.6</v>
      </c>
      <c r="F70">
        <v>171.9</v>
      </c>
      <c r="G70">
        <v>0</v>
      </c>
      <c r="H70">
        <v>0</v>
      </c>
      <c r="I70">
        <v>0</v>
      </c>
      <c r="J70">
        <v>0</v>
      </c>
      <c r="K70">
        <v>85.7</v>
      </c>
      <c r="L70">
        <v>0</v>
      </c>
      <c r="M70">
        <v>113.8</v>
      </c>
      <c r="N70">
        <v>0</v>
      </c>
      <c r="O70">
        <v>233.6</v>
      </c>
      <c r="P70">
        <v>186.7</v>
      </c>
      <c r="Q70">
        <v>1195.2</v>
      </c>
      <c r="R70">
        <v>25.3</v>
      </c>
      <c r="S70">
        <v>3782.2999999999902</v>
      </c>
      <c r="T70">
        <v>22.7</v>
      </c>
      <c r="U70">
        <v>256.7</v>
      </c>
      <c r="V70">
        <v>0</v>
      </c>
      <c r="W70">
        <v>0</v>
      </c>
      <c r="X70">
        <v>0</v>
      </c>
      <c r="Y70">
        <v>85.699999999999903</v>
      </c>
      <c r="Z70">
        <v>38.299999999999997</v>
      </c>
      <c r="AA70">
        <v>854.4</v>
      </c>
      <c r="AB70">
        <v>0</v>
      </c>
      <c r="AC70">
        <v>221.1</v>
      </c>
      <c r="AD70">
        <v>91</v>
      </c>
      <c r="AE70">
        <v>489.9</v>
      </c>
      <c r="AF70">
        <v>0</v>
      </c>
      <c r="AG70">
        <v>255.1</v>
      </c>
      <c r="AH70">
        <v>36.5</v>
      </c>
      <c r="AI70">
        <v>0</v>
      </c>
      <c r="AJ70">
        <v>89.4</v>
      </c>
      <c r="AK70">
        <v>838.4</v>
      </c>
      <c r="AL70">
        <v>25.4</v>
      </c>
      <c r="AM70">
        <v>51.1</v>
      </c>
      <c r="AN70">
        <v>10</v>
      </c>
      <c r="AO70">
        <v>194</v>
      </c>
      <c r="AP70">
        <v>0</v>
      </c>
      <c r="AQ70">
        <v>66</v>
      </c>
      <c r="AR70">
        <v>1021.2</v>
      </c>
      <c r="AS70">
        <v>0</v>
      </c>
      <c r="AT70">
        <v>231</v>
      </c>
      <c r="AU70">
        <v>0</v>
      </c>
      <c r="AV70">
        <v>400.69999999999902</v>
      </c>
      <c r="AW70">
        <v>0</v>
      </c>
      <c r="AX70">
        <v>20</v>
      </c>
      <c r="AY70">
        <v>0</v>
      </c>
      <c r="AZ70">
        <v>0</v>
      </c>
      <c r="BA70">
        <v>810.8</v>
      </c>
      <c r="BB70">
        <v>62.9</v>
      </c>
      <c r="BC70">
        <v>284.8</v>
      </c>
      <c r="BD70">
        <v>0</v>
      </c>
      <c r="BE70">
        <v>547.6</v>
      </c>
      <c r="BF70">
        <v>154.9</v>
      </c>
      <c r="BG70">
        <v>285.8</v>
      </c>
      <c r="BH70">
        <v>2130.5</v>
      </c>
      <c r="BI70">
        <v>0</v>
      </c>
      <c r="BJ70">
        <v>43.2</v>
      </c>
      <c r="BK70">
        <v>920.8</v>
      </c>
      <c r="BL70">
        <v>352.7</v>
      </c>
      <c r="BM70">
        <v>198.5</v>
      </c>
      <c r="BN70">
        <v>23.3</v>
      </c>
      <c r="BO70">
        <v>0</v>
      </c>
      <c r="BP70">
        <v>778</v>
      </c>
      <c r="BQ70">
        <v>89.1</v>
      </c>
      <c r="BR70">
        <v>54.8</v>
      </c>
      <c r="BS70">
        <v>1134.3</v>
      </c>
      <c r="BT70">
        <v>0</v>
      </c>
      <c r="BU70">
        <v>0</v>
      </c>
      <c r="BV70">
        <v>0</v>
      </c>
      <c r="BW70">
        <v>1374.9</v>
      </c>
      <c r="BX70">
        <v>0</v>
      </c>
      <c r="BY70">
        <v>0</v>
      </c>
      <c r="BZ70">
        <v>714</v>
      </c>
      <c r="CA70">
        <v>147.79999999999899</v>
      </c>
      <c r="CB70">
        <v>0</v>
      </c>
      <c r="CC70">
        <v>21.2</v>
      </c>
      <c r="CD70">
        <v>158.5</v>
      </c>
      <c r="CE70">
        <v>1268.69999999999</v>
      </c>
      <c r="CF70">
        <v>38.9</v>
      </c>
      <c r="CG70" s="92">
        <v>17466.8</v>
      </c>
      <c r="CH70">
        <v>0</v>
      </c>
      <c r="CI70">
        <v>471.2</v>
      </c>
      <c r="CJ70">
        <v>0</v>
      </c>
      <c r="CK70">
        <v>20</v>
      </c>
      <c r="CL70">
        <v>25.9</v>
      </c>
      <c r="CM70">
        <v>0</v>
      </c>
      <c r="CN70">
        <v>5.2</v>
      </c>
      <c r="CO70">
        <v>0</v>
      </c>
      <c r="CP70">
        <v>48.2</v>
      </c>
      <c r="CQ70">
        <v>15</v>
      </c>
      <c r="CR70">
        <v>0</v>
      </c>
      <c r="CS70">
        <v>7944.7999999999902</v>
      </c>
      <c r="CT70">
        <v>8.6999999999999993</v>
      </c>
      <c r="CU70">
        <v>144.5</v>
      </c>
      <c r="CV70">
        <v>472.8</v>
      </c>
      <c r="CW70">
        <v>0</v>
      </c>
      <c r="CX70">
        <v>143</v>
      </c>
      <c r="CY70">
        <v>117.5</v>
      </c>
      <c r="CZ70">
        <v>78.7</v>
      </c>
      <c r="DA70">
        <v>28.9</v>
      </c>
      <c r="DB70">
        <v>0</v>
      </c>
      <c r="DC70">
        <v>0</v>
      </c>
      <c r="DD70">
        <v>0</v>
      </c>
      <c r="DE70">
        <v>71</v>
      </c>
      <c r="DF70">
        <v>27</v>
      </c>
      <c r="DG70">
        <v>0</v>
      </c>
      <c r="DH70">
        <v>1402.9</v>
      </c>
      <c r="DI70">
        <v>0</v>
      </c>
      <c r="DJ70">
        <v>0</v>
      </c>
      <c r="DK70">
        <v>212</v>
      </c>
      <c r="DL70">
        <v>1123.2</v>
      </c>
      <c r="DM70">
        <v>2305.5</v>
      </c>
      <c r="DN70">
        <v>23.4</v>
      </c>
      <c r="DO70">
        <v>0</v>
      </c>
      <c r="DP70">
        <v>271.60000000000002</v>
      </c>
      <c r="DQ70">
        <v>152</v>
      </c>
      <c r="DR70">
        <v>62.099999999999902</v>
      </c>
      <c r="DS70">
        <v>676.7</v>
      </c>
      <c r="DT70">
        <v>20</v>
      </c>
      <c r="DU70">
        <v>0</v>
      </c>
      <c r="DV70">
        <v>0</v>
      </c>
      <c r="DW70">
        <v>0</v>
      </c>
      <c r="DX70">
        <v>99.5</v>
      </c>
      <c r="DY70">
        <v>227</v>
      </c>
      <c r="DZ70">
        <v>138.4</v>
      </c>
      <c r="EA70">
        <v>61.9</v>
      </c>
      <c r="EB70">
        <v>0</v>
      </c>
      <c r="EC70">
        <v>140.4</v>
      </c>
      <c r="ED70">
        <v>993.29999999999905</v>
      </c>
      <c r="EE70">
        <v>68.899999999999906</v>
      </c>
      <c r="EF70">
        <v>0</v>
      </c>
      <c r="EG70">
        <v>0</v>
      </c>
      <c r="EH70">
        <v>0</v>
      </c>
      <c r="EI70">
        <v>134.5</v>
      </c>
      <c r="EJ70">
        <v>283.3</v>
      </c>
      <c r="EK70">
        <v>1043.9000000000001</v>
      </c>
      <c r="EL70">
        <v>0</v>
      </c>
      <c r="EM70">
        <v>0</v>
      </c>
      <c r="EN70">
        <v>0</v>
      </c>
      <c r="EO70">
        <v>52.5</v>
      </c>
      <c r="EP70">
        <v>0</v>
      </c>
      <c r="EQ70">
        <v>196.8</v>
      </c>
      <c r="ER70">
        <v>288.3</v>
      </c>
      <c r="ES70">
        <v>0</v>
      </c>
      <c r="ET70">
        <v>41.1</v>
      </c>
      <c r="EU70">
        <v>63.9</v>
      </c>
      <c r="EV70">
        <v>0</v>
      </c>
      <c r="EW70">
        <v>148.80000000000001</v>
      </c>
      <c r="EX70">
        <v>195.4</v>
      </c>
      <c r="EY70">
        <v>974.3</v>
      </c>
      <c r="EZ70">
        <v>1303.9000000000001</v>
      </c>
      <c r="FA70">
        <v>244.9</v>
      </c>
      <c r="FB70">
        <v>139.89999999999901</v>
      </c>
      <c r="FC70">
        <v>17.7</v>
      </c>
      <c r="FD70">
        <v>0</v>
      </c>
      <c r="FE70">
        <v>93</v>
      </c>
      <c r="FF70">
        <v>139.30000000000001</v>
      </c>
      <c r="FG70">
        <v>0</v>
      </c>
      <c r="FH70">
        <v>0</v>
      </c>
      <c r="FI70">
        <v>0</v>
      </c>
      <c r="FJ70">
        <v>65</v>
      </c>
      <c r="FK70">
        <v>0</v>
      </c>
      <c r="FL70">
        <v>0</v>
      </c>
      <c r="FM70">
        <v>0</v>
      </c>
      <c r="FN70">
        <v>58.7</v>
      </c>
      <c r="FO70">
        <v>311</v>
      </c>
      <c r="FP70">
        <v>20</v>
      </c>
      <c r="FQ70">
        <v>79.900000000000006</v>
      </c>
      <c r="FR70">
        <v>81.5</v>
      </c>
      <c r="FS70">
        <v>0</v>
      </c>
      <c r="FT70">
        <v>72</v>
      </c>
      <c r="FU70">
        <v>1109.19999999999</v>
      </c>
      <c r="FV70">
        <v>50.4</v>
      </c>
      <c r="FW70">
        <v>241</v>
      </c>
      <c r="FX70">
        <v>77</v>
      </c>
      <c r="FY70">
        <v>0</v>
      </c>
      <c r="FZ70">
        <v>0</v>
      </c>
      <c r="GA70">
        <v>0</v>
      </c>
      <c r="GB70">
        <v>0</v>
      </c>
      <c r="GC70">
        <v>0</v>
      </c>
      <c r="GD70">
        <v>55.2</v>
      </c>
      <c r="GE70">
        <v>494.29999999999899</v>
      </c>
      <c r="GF70">
        <v>680.1</v>
      </c>
      <c r="GG70">
        <v>63.9</v>
      </c>
      <c r="GH70">
        <v>0</v>
      </c>
      <c r="GI70">
        <v>37.299999999999997</v>
      </c>
      <c r="GJ70">
        <v>1516.7</v>
      </c>
      <c r="GK70">
        <v>130.69999999999999</v>
      </c>
      <c r="GL70">
        <v>1278.0999999999999</v>
      </c>
      <c r="GM70">
        <v>0</v>
      </c>
      <c r="GN70">
        <v>0</v>
      </c>
      <c r="GO70">
        <v>0</v>
      </c>
      <c r="GP70">
        <v>0</v>
      </c>
      <c r="GQ70">
        <v>103.2</v>
      </c>
      <c r="GR70">
        <v>0</v>
      </c>
      <c r="GS70">
        <v>373.3</v>
      </c>
      <c r="GT70">
        <v>108.7</v>
      </c>
      <c r="GU70">
        <v>25.1</v>
      </c>
      <c r="GV70">
        <v>1416.4</v>
      </c>
      <c r="GW70">
        <v>44</v>
      </c>
      <c r="GX70">
        <v>830.1</v>
      </c>
      <c r="GY70">
        <v>0</v>
      </c>
      <c r="GZ70">
        <v>109</v>
      </c>
      <c r="HA70">
        <v>1096.8</v>
      </c>
      <c r="HB70">
        <v>92.9</v>
      </c>
      <c r="HC70">
        <v>0</v>
      </c>
      <c r="HD70">
        <v>97.699999999999903</v>
      </c>
      <c r="HE70">
        <v>67.7</v>
      </c>
      <c r="HF70">
        <v>58</v>
      </c>
    </row>
    <row r="71" spans="1:214" x14ac:dyDescent="0.25">
      <c r="A71" t="s">
        <v>335</v>
      </c>
      <c r="B71">
        <v>3</v>
      </c>
      <c r="C71">
        <v>401.4</v>
      </c>
      <c r="D71">
        <v>23</v>
      </c>
      <c r="E71">
        <v>0</v>
      </c>
      <c r="F71">
        <v>106.3</v>
      </c>
      <c r="G71">
        <v>0</v>
      </c>
      <c r="H71">
        <v>0</v>
      </c>
      <c r="I71">
        <v>16.5</v>
      </c>
      <c r="J71">
        <v>0</v>
      </c>
      <c r="K71">
        <v>41.6</v>
      </c>
      <c r="L71">
        <v>0</v>
      </c>
      <c r="M71">
        <v>295.10000000000002</v>
      </c>
      <c r="N71">
        <v>62.5</v>
      </c>
      <c r="O71">
        <v>21.4</v>
      </c>
      <c r="P71">
        <v>403.1</v>
      </c>
      <c r="Q71">
        <v>432.4</v>
      </c>
      <c r="R71">
        <v>0</v>
      </c>
      <c r="S71">
        <v>3149.1</v>
      </c>
      <c r="T71">
        <v>98.5</v>
      </c>
      <c r="U71">
        <v>323.29999999999899</v>
      </c>
      <c r="V71">
        <v>30</v>
      </c>
      <c r="W71">
        <v>0</v>
      </c>
      <c r="X71">
        <v>18.3</v>
      </c>
      <c r="Y71">
        <v>270.599999999999</v>
      </c>
      <c r="Z71">
        <v>0</v>
      </c>
      <c r="AA71">
        <v>283.79999999999899</v>
      </c>
      <c r="AB71">
        <v>0</v>
      </c>
      <c r="AC71">
        <v>0</v>
      </c>
      <c r="AD71">
        <v>0</v>
      </c>
      <c r="AE71">
        <v>37.6</v>
      </c>
      <c r="AF71">
        <v>0</v>
      </c>
      <c r="AG71">
        <v>78.699999999999903</v>
      </c>
      <c r="AH71">
        <v>0</v>
      </c>
      <c r="AI71">
        <v>68.099999999999994</v>
      </c>
      <c r="AJ71">
        <v>0</v>
      </c>
      <c r="AK71">
        <v>407.9</v>
      </c>
      <c r="AL71">
        <v>899.4</v>
      </c>
      <c r="AM71">
        <v>51.8</v>
      </c>
      <c r="AN71">
        <v>81.099999999999994</v>
      </c>
      <c r="AO71">
        <v>198</v>
      </c>
      <c r="AP71">
        <v>58.8</v>
      </c>
      <c r="AQ71">
        <v>0</v>
      </c>
      <c r="AR71">
        <v>231.2</v>
      </c>
      <c r="AS71">
        <v>0</v>
      </c>
      <c r="AT71">
        <v>0</v>
      </c>
      <c r="AU71">
        <v>0</v>
      </c>
      <c r="AV71">
        <v>498.4</v>
      </c>
      <c r="AW71">
        <v>31.6</v>
      </c>
      <c r="AX71">
        <v>73</v>
      </c>
      <c r="AY71">
        <v>0</v>
      </c>
      <c r="AZ71">
        <v>54.4</v>
      </c>
      <c r="BA71">
        <v>201.3</v>
      </c>
      <c r="BB71">
        <v>100.8</v>
      </c>
      <c r="BC71">
        <v>217.4</v>
      </c>
      <c r="BD71">
        <v>0</v>
      </c>
      <c r="BE71">
        <v>117.8</v>
      </c>
      <c r="BF71">
        <v>91.699999999999903</v>
      </c>
      <c r="BG71">
        <v>32.599999999999902</v>
      </c>
      <c r="BH71">
        <v>178.8</v>
      </c>
      <c r="BI71">
        <v>0</v>
      </c>
      <c r="BJ71">
        <v>35.1</v>
      </c>
      <c r="BK71">
        <v>808.1</v>
      </c>
      <c r="BL71">
        <v>110</v>
      </c>
      <c r="BM71">
        <v>93.2</v>
      </c>
      <c r="BN71">
        <v>30.6</v>
      </c>
      <c r="BO71">
        <v>0</v>
      </c>
      <c r="BP71">
        <v>500.7</v>
      </c>
      <c r="BQ71">
        <v>119.2</v>
      </c>
      <c r="BR71">
        <v>44</v>
      </c>
      <c r="BS71">
        <v>2083.1</v>
      </c>
      <c r="BT71">
        <v>0</v>
      </c>
      <c r="BU71">
        <v>0</v>
      </c>
      <c r="BV71">
        <v>26.8</v>
      </c>
      <c r="BW71">
        <v>2176.3999999999901</v>
      </c>
      <c r="BX71">
        <v>113.1</v>
      </c>
      <c r="BY71">
        <v>166.8</v>
      </c>
      <c r="BZ71">
        <v>1150.69999999999</v>
      </c>
      <c r="CA71">
        <v>4.5999999999999996</v>
      </c>
      <c r="CB71">
        <v>32.200000000000003</v>
      </c>
      <c r="CC71">
        <v>0</v>
      </c>
      <c r="CD71">
        <v>283.89999999999998</v>
      </c>
      <c r="CE71">
        <v>284.10000000000002</v>
      </c>
      <c r="CF71">
        <v>1210</v>
      </c>
      <c r="CG71" s="92">
        <v>13317.1</v>
      </c>
      <c r="CH71">
        <v>0</v>
      </c>
      <c r="CI71">
        <v>365</v>
      </c>
      <c r="CJ71">
        <v>466.7</v>
      </c>
      <c r="CK71">
        <v>18.2</v>
      </c>
      <c r="CL71">
        <v>0</v>
      </c>
      <c r="CM71">
        <v>0</v>
      </c>
      <c r="CN71">
        <v>0</v>
      </c>
      <c r="CO71">
        <v>0</v>
      </c>
      <c r="CP71">
        <v>0</v>
      </c>
      <c r="CQ71">
        <v>30</v>
      </c>
      <c r="CR71">
        <v>0</v>
      </c>
      <c r="CS71">
        <v>3555.1</v>
      </c>
      <c r="CT71">
        <v>114.8</v>
      </c>
      <c r="CU71">
        <v>31.5</v>
      </c>
      <c r="CV71">
        <v>418.1</v>
      </c>
      <c r="CW71">
        <v>39.799999999999997</v>
      </c>
      <c r="CX71">
        <v>45.8</v>
      </c>
      <c r="CY71">
        <v>335.3</v>
      </c>
      <c r="CZ71">
        <v>0</v>
      </c>
      <c r="DA71">
        <v>48.1</v>
      </c>
      <c r="DB71">
        <v>0</v>
      </c>
      <c r="DC71">
        <v>452.5</v>
      </c>
      <c r="DD71">
        <v>0</v>
      </c>
      <c r="DE71">
        <v>20</v>
      </c>
      <c r="DF71">
        <v>102.6</v>
      </c>
      <c r="DG71">
        <v>30.7</v>
      </c>
      <c r="DH71">
        <v>2345.6999999999998</v>
      </c>
      <c r="DI71">
        <v>98.6</v>
      </c>
      <c r="DJ71">
        <v>406</v>
      </c>
      <c r="DK71">
        <v>0</v>
      </c>
      <c r="DL71">
        <v>2336.6999999999998</v>
      </c>
      <c r="DM71">
        <v>995.19999999999902</v>
      </c>
      <c r="DN71">
        <v>0</v>
      </c>
      <c r="DO71">
        <v>18.3</v>
      </c>
      <c r="DP71">
        <v>529.1</v>
      </c>
      <c r="DQ71">
        <v>0</v>
      </c>
      <c r="DR71">
        <v>75</v>
      </c>
      <c r="DS71">
        <v>2053.5</v>
      </c>
      <c r="DT71">
        <v>72</v>
      </c>
      <c r="DU71">
        <v>58</v>
      </c>
      <c r="DV71">
        <v>0</v>
      </c>
      <c r="DW71">
        <v>0</v>
      </c>
      <c r="DX71">
        <v>0</v>
      </c>
      <c r="DY71">
        <v>281.599999999999</v>
      </c>
      <c r="DZ71">
        <v>193.89999999999901</v>
      </c>
      <c r="EA71">
        <v>0</v>
      </c>
      <c r="EB71">
        <v>0</v>
      </c>
      <c r="EC71">
        <v>0</v>
      </c>
      <c r="ED71">
        <v>488.2</v>
      </c>
      <c r="EE71">
        <v>73.3</v>
      </c>
      <c r="EF71">
        <v>60.3</v>
      </c>
      <c r="EG71">
        <v>22.7</v>
      </c>
      <c r="EH71">
        <v>146.9</v>
      </c>
      <c r="EI71">
        <v>93.8</v>
      </c>
      <c r="EJ71">
        <v>184.5</v>
      </c>
      <c r="EK71">
        <v>523.79999999999995</v>
      </c>
      <c r="EL71">
        <v>310</v>
      </c>
      <c r="EM71">
        <v>0</v>
      </c>
      <c r="EN71">
        <v>0</v>
      </c>
      <c r="EO71">
        <v>43.9</v>
      </c>
      <c r="EP71">
        <v>0</v>
      </c>
      <c r="EQ71">
        <v>247.1</v>
      </c>
      <c r="ER71">
        <v>127.8</v>
      </c>
      <c r="ES71">
        <v>12.9</v>
      </c>
      <c r="ET71">
        <v>0</v>
      </c>
      <c r="EU71">
        <v>86.2</v>
      </c>
      <c r="EV71">
        <v>0</v>
      </c>
      <c r="EW71">
        <v>158.5</v>
      </c>
      <c r="EX71">
        <v>349.9</v>
      </c>
      <c r="EY71">
        <v>1077.7</v>
      </c>
      <c r="EZ71">
        <v>179.6</v>
      </c>
      <c r="FA71">
        <v>820.4</v>
      </c>
      <c r="FB71">
        <v>0</v>
      </c>
      <c r="FC71">
        <v>0</v>
      </c>
      <c r="FD71">
        <v>0</v>
      </c>
      <c r="FE71">
        <v>0</v>
      </c>
      <c r="FF71">
        <v>36.200000000000003</v>
      </c>
      <c r="FG71">
        <v>0</v>
      </c>
      <c r="FH71">
        <v>37</v>
      </c>
      <c r="FI71">
        <v>0</v>
      </c>
      <c r="FJ71">
        <v>152.80000000000001</v>
      </c>
      <c r="FK71">
        <v>0</v>
      </c>
      <c r="FL71">
        <v>70.400000000000006</v>
      </c>
      <c r="FM71">
        <v>0</v>
      </c>
      <c r="FN71">
        <v>364.2</v>
      </c>
      <c r="FO71">
        <v>370.7</v>
      </c>
      <c r="FP71">
        <v>138.4</v>
      </c>
      <c r="FQ71">
        <v>108.8</v>
      </c>
      <c r="FR71">
        <v>432.7</v>
      </c>
      <c r="FS71">
        <v>0</v>
      </c>
      <c r="FT71">
        <v>101.8</v>
      </c>
      <c r="FU71">
        <v>810.8</v>
      </c>
      <c r="FV71">
        <v>69.900000000000006</v>
      </c>
      <c r="FW71">
        <v>391.2</v>
      </c>
      <c r="FX71">
        <v>84.8</v>
      </c>
      <c r="FY71">
        <v>0</v>
      </c>
      <c r="FZ71">
        <v>0</v>
      </c>
      <c r="GA71">
        <v>108.1</v>
      </c>
      <c r="GB71">
        <v>0</v>
      </c>
      <c r="GC71">
        <v>32</v>
      </c>
      <c r="GD71">
        <v>0</v>
      </c>
      <c r="GE71">
        <v>310.5</v>
      </c>
      <c r="GF71">
        <v>138.5</v>
      </c>
      <c r="GG71">
        <v>454.4</v>
      </c>
      <c r="GH71">
        <v>0</v>
      </c>
      <c r="GI71">
        <v>1937.6</v>
      </c>
      <c r="GJ71">
        <v>558.70000000000005</v>
      </c>
      <c r="GK71">
        <v>73.5</v>
      </c>
      <c r="GL71">
        <v>1491.5999999999899</v>
      </c>
      <c r="GM71">
        <v>0</v>
      </c>
      <c r="GN71">
        <v>116.3</v>
      </c>
      <c r="GO71">
        <v>0</v>
      </c>
      <c r="GP71">
        <v>0</v>
      </c>
      <c r="GQ71">
        <v>28</v>
      </c>
      <c r="GR71">
        <v>291.2</v>
      </c>
      <c r="GS71">
        <v>172.8</v>
      </c>
      <c r="GT71">
        <v>419.8</v>
      </c>
      <c r="GU71">
        <v>0</v>
      </c>
      <c r="GV71">
        <v>127.69999999999899</v>
      </c>
      <c r="GW71">
        <v>1565.2</v>
      </c>
      <c r="GX71">
        <v>986</v>
      </c>
      <c r="GY71">
        <v>0</v>
      </c>
      <c r="GZ71">
        <v>30</v>
      </c>
      <c r="HA71">
        <v>368.4</v>
      </c>
      <c r="HB71">
        <v>0</v>
      </c>
      <c r="HC71">
        <v>0</v>
      </c>
      <c r="HD71">
        <v>140</v>
      </c>
      <c r="HE71">
        <v>0</v>
      </c>
      <c r="HF71">
        <v>24</v>
      </c>
    </row>
    <row r="72" spans="1:214" x14ac:dyDescent="0.25">
      <c r="A72" t="s">
        <v>336</v>
      </c>
      <c r="B72">
        <v>4</v>
      </c>
      <c r="C72">
        <v>1012.7</v>
      </c>
      <c r="D72">
        <v>139.6</v>
      </c>
      <c r="E72">
        <v>0</v>
      </c>
      <c r="F72">
        <v>451.1</v>
      </c>
      <c r="G72">
        <v>43.1</v>
      </c>
      <c r="H72">
        <v>0</v>
      </c>
      <c r="I72">
        <v>907.69999999999902</v>
      </c>
      <c r="J72">
        <v>0</v>
      </c>
      <c r="K72">
        <v>136.39999999999901</v>
      </c>
      <c r="L72">
        <v>66</v>
      </c>
      <c r="M72">
        <v>371.2</v>
      </c>
      <c r="N72">
        <v>42.8</v>
      </c>
      <c r="O72">
        <v>232.4</v>
      </c>
      <c r="P72">
        <v>1373.5</v>
      </c>
      <c r="Q72">
        <v>2215.1999999999998</v>
      </c>
      <c r="R72">
        <v>311.89999999999998</v>
      </c>
      <c r="S72">
        <v>8188.2</v>
      </c>
      <c r="T72">
        <v>185.79999999999899</v>
      </c>
      <c r="U72">
        <v>143.69999999999999</v>
      </c>
      <c r="V72">
        <v>69</v>
      </c>
      <c r="W72">
        <v>72.400000000000006</v>
      </c>
      <c r="X72">
        <v>0</v>
      </c>
      <c r="Y72">
        <v>199.4</v>
      </c>
      <c r="Z72">
        <v>0</v>
      </c>
      <c r="AA72">
        <v>226.8</v>
      </c>
      <c r="AB72">
        <v>96.4</v>
      </c>
      <c r="AC72">
        <v>324.8</v>
      </c>
      <c r="AD72">
        <v>0</v>
      </c>
      <c r="AE72">
        <v>115</v>
      </c>
      <c r="AF72">
        <v>0</v>
      </c>
      <c r="AG72">
        <v>1631</v>
      </c>
      <c r="AH72">
        <v>93.7</v>
      </c>
      <c r="AI72">
        <v>441.4</v>
      </c>
      <c r="AJ72">
        <v>58</v>
      </c>
      <c r="AK72">
        <v>3180.9</v>
      </c>
      <c r="AL72">
        <v>482</v>
      </c>
      <c r="AM72">
        <v>497.2</v>
      </c>
      <c r="AN72">
        <v>216.3</v>
      </c>
      <c r="AO72">
        <v>244.8</v>
      </c>
      <c r="AP72">
        <v>453.4</v>
      </c>
      <c r="AQ72">
        <v>0</v>
      </c>
      <c r="AR72">
        <v>924.1</v>
      </c>
      <c r="AS72">
        <v>60</v>
      </c>
      <c r="AT72">
        <v>108.4</v>
      </c>
      <c r="AU72">
        <v>160.89999999999901</v>
      </c>
      <c r="AV72">
        <v>1931</v>
      </c>
      <c r="AW72">
        <v>0</v>
      </c>
      <c r="AX72">
        <v>597.9</v>
      </c>
      <c r="AY72">
        <v>0</v>
      </c>
      <c r="AZ72">
        <v>0</v>
      </c>
      <c r="BA72">
        <v>581.29999999999995</v>
      </c>
      <c r="BB72">
        <v>509.099999999999</v>
      </c>
      <c r="BC72">
        <v>933</v>
      </c>
      <c r="BD72">
        <v>747.4</v>
      </c>
      <c r="BE72">
        <v>518.9</v>
      </c>
      <c r="BF72">
        <v>1217.5</v>
      </c>
      <c r="BG72">
        <v>2352</v>
      </c>
      <c r="BH72">
        <v>222.6</v>
      </c>
      <c r="BI72">
        <v>0</v>
      </c>
      <c r="BJ72">
        <v>0</v>
      </c>
      <c r="BK72">
        <v>4474.99999999999</v>
      </c>
      <c r="BL72">
        <v>38.5</v>
      </c>
      <c r="BM72">
        <v>127.8</v>
      </c>
      <c r="BN72">
        <v>0</v>
      </c>
      <c r="BO72">
        <v>0</v>
      </c>
      <c r="BP72">
        <v>310.8</v>
      </c>
      <c r="BQ72">
        <v>190.7</v>
      </c>
      <c r="BR72">
        <v>344.3</v>
      </c>
      <c r="BS72">
        <v>4417</v>
      </c>
      <c r="BT72">
        <v>99.1</v>
      </c>
      <c r="BU72">
        <v>1129</v>
      </c>
      <c r="BV72">
        <v>0</v>
      </c>
      <c r="BW72">
        <v>3298.4</v>
      </c>
      <c r="BX72">
        <v>255.2</v>
      </c>
      <c r="BY72">
        <v>323.89999999999998</v>
      </c>
      <c r="BZ72">
        <v>2714.6</v>
      </c>
      <c r="CA72">
        <v>506.4</v>
      </c>
      <c r="CB72">
        <v>0</v>
      </c>
      <c r="CC72">
        <v>189.1</v>
      </c>
      <c r="CD72">
        <v>5557.7999999999902</v>
      </c>
      <c r="CE72">
        <v>1455.69999999999</v>
      </c>
      <c r="CF72">
        <v>151.19999999999999</v>
      </c>
      <c r="CG72" s="92">
        <v>38390.099999999897</v>
      </c>
      <c r="CH72">
        <v>67.599999999999994</v>
      </c>
      <c r="CI72">
        <v>262</v>
      </c>
      <c r="CJ72">
        <v>171.2</v>
      </c>
      <c r="CK72">
        <v>2084.2999999999902</v>
      </c>
      <c r="CL72">
        <v>161.5</v>
      </c>
      <c r="CM72">
        <v>16</v>
      </c>
      <c r="CN72">
        <v>111.3</v>
      </c>
      <c r="CO72">
        <v>53.9</v>
      </c>
      <c r="CP72">
        <v>198.89999999999901</v>
      </c>
      <c r="CQ72">
        <v>1020.8</v>
      </c>
      <c r="CR72">
        <v>20.6</v>
      </c>
      <c r="CS72">
        <v>12238.3</v>
      </c>
      <c r="CT72">
        <v>0</v>
      </c>
      <c r="CU72">
        <v>989.6</v>
      </c>
      <c r="CV72">
        <v>433.5</v>
      </c>
      <c r="CW72">
        <v>208.5</v>
      </c>
      <c r="CX72">
        <v>126</v>
      </c>
      <c r="CY72">
        <v>248.9</v>
      </c>
      <c r="CZ72">
        <v>224.5</v>
      </c>
      <c r="DA72">
        <v>38.5</v>
      </c>
      <c r="DB72">
        <v>37</v>
      </c>
      <c r="DC72">
        <v>176.7</v>
      </c>
      <c r="DD72">
        <v>32.200000000000003</v>
      </c>
      <c r="DE72">
        <v>0</v>
      </c>
      <c r="DF72">
        <v>713.3</v>
      </c>
      <c r="DG72">
        <v>0</v>
      </c>
      <c r="DH72">
        <v>4884.8</v>
      </c>
      <c r="DI72">
        <v>109.6</v>
      </c>
      <c r="DJ72">
        <v>107.1</v>
      </c>
      <c r="DK72">
        <v>97.2</v>
      </c>
      <c r="DL72">
        <v>3981.99999999999</v>
      </c>
      <c r="DM72">
        <v>1541.9</v>
      </c>
      <c r="DN72">
        <v>22.8</v>
      </c>
      <c r="DO72">
        <v>150.69999999999999</v>
      </c>
      <c r="DP72">
        <v>664.69999999999902</v>
      </c>
      <c r="DQ72">
        <v>0</v>
      </c>
      <c r="DR72">
        <v>235.7</v>
      </c>
      <c r="DS72">
        <v>6629.7</v>
      </c>
      <c r="DT72">
        <v>537.099999999999</v>
      </c>
      <c r="DU72">
        <v>430.4</v>
      </c>
      <c r="DV72">
        <v>166.7</v>
      </c>
      <c r="DW72">
        <v>0</v>
      </c>
      <c r="DX72">
        <v>127.19999999999899</v>
      </c>
      <c r="DY72">
        <v>438.9</v>
      </c>
      <c r="DZ72">
        <v>916.1</v>
      </c>
      <c r="EA72">
        <v>92.9</v>
      </c>
      <c r="EB72">
        <v>173.4</v>
      </c>
      <c r="EC72">
        <v>259</v>
      </c>
      <c r="ED72">
        <v>2944.6999999999898</v>
      </c>
      <c r="EE72">
        <v>1279.3</v>
      </c>
      <c r="EF72">
        <v>434</v>
      </c>
      <c r="EG72">
        <v>62.2</v>
      </c>
      <c r="EH72">
        <v>281.89999999999998</v>
      </c>
      <c r="EI72">
        <v>881.6</v>
      </c>
      <c r="EJ72">
        <v>1361</v>
      </c>
      <c r="EK72">
        <v>451.1</v>
      </c>
      <c r="EL72">
        <v>0</v>
      </c>
      <c r="EM72">
        <v>416.2</v>
      </c>
      <c r="EN72">
        <v>92.4</v>
      </c>
      <c r="EO72">
        <v>144.30000000000001</v>
      </c>
      <c r="EP72">
        <v>0</v>
      </c>
      <c r="EQ72">
        <v>4423.1000000000004</v>
      </c>
      <c r="ER72">
        <v>308.39999999999998</v>
      </c>
      <c r="ES72">
        <v>50.8</v>
      </c>
      <c r="ET72">
        <v>108.8</v>
      </c>
      <c r="EU72">
        <v>74.099999999999994</v>
      </c>
      <c r="EV72">
        <v>111.3</v>
      </c>
      <c r="EW72">
        <v>2117</v>
      </c>
      <c r="EX72">
        <v>1567.6</v>
      </c>
      <c r="EY72">
        <v>1633.6</v>
      </c>
      <c r="EZ72">
        <v>1540.49999999999</v>
      </c>
      <c r="FA72">
        <v>887.6</v>
      </c>
      <c r="FB72">
        <v>0</v>
      </c>
      <c r="FC72">
        <v>0</v>
      </c>
      <c r="FD72">
        <v>37</v>
      </c>
      <c r="FE72">
        <v>142</v>
      </c>
      <c r="FF72">
        <v>44</v>
      </c>
      <c r="FG72">
        <v>48</v>
      </c>
      <c r="FH72">
        <v>55.4</v>
      </c>
      <c r="FI72">
        <v>107.8</v>
      </c>
      <c r="FJ72">
        <v>0</v>
      </c>
      <c r="FK72">
        <v>134.4</v>
      </c>
      <c r="FL72">
        <v>481</v>
      </c>
      <c r="FM72">
        <v>138.1</v>
      </c>
      <c r="FN72">
        <v>904.7</v>
      </c>
      <c r="FO72">
        <v>1646.7</v>
      </c>
      <c r="FP72">
        <v>157.79999999999899</v>
      </c>
      <c r="FQ72">
        <v>319.2</v>
      </c>
      <c r="FR72">
        <v>333.5</v>
      </c>
      <c r="FS72">
        <v>249.8</v>
      </c>
      <c r="FT72">
        <v>110.8</v>
      </c>
      <c r="FU72">
        <v>2317.6999999999998</v>
      </c>
      <c r="FV72">
        <v>282.10000000000002</v>
      </c>
      <c r="FW72">
        <v>59.1</v>
      </c>
      <c r="FX72">
        <v>184</v>
      </c>
      <c r="FY72">
        <v>35</v>
      </c>
      <c r="FZ72">
        <v>162.6</v>
      </c>
      <c r="GA72">
        <v>120.19999999999899</v>
      </c>
      <c r="GB72">
        <v>360.7</v>
      </c>
      <c r="GC72">
        <v>0</v>
      </c>
      <c r="GD72">
        <v>166.5</v>
      </c>
      <c r="GE72">
        <v>143.5</v>
      </c>
      <c r="GF72">
        <v>381.99999999999898</v>
      </c>
      <c r="GG72">
        <v>891.9</v>
      </c>
      <c r="GH72">
        <v>42</v>
      </c>
      <c r="GI72">
        <v>2108.1999999999998</v>
      </c>
      <c r="GJ72">
        <v>1608.6</v>
      </c>
      <c r="GK72">
        <v>424.2</v>
      </c>
      <c r="GL72">
        <v>2491.9</v>
      </c>
      <c r="GM72">
        <v>18.2</v>
      </c>
      <c r="GN72">
        <v>62.4</v>
      </c>
      <c r="GO72">
        <v>25.8</v>
      </c>
      <c r="GP72">
        <v>75.400000000000006</v>
      </c>
      <c r="GQ72">
        <v>41.1</v>
      </c>
      <c r="GR72">
        <v>0</v>
      </c>
      <c r="GS72">
        <v>99.3</v>
      </c>
      <c r="GT72">
        <v>432</v>
      </c>
      <c r="GU72">
        <v>0</v>
      </c>
      <c r="GV72">
        <v>1293.7</v>
      </c>
      <c r="GW72">
        <v>23</v>
      </c>
      <c r="GX72">
        <v>1096.8</v>
      </c>
      <c r="GY72">
        <v>0</v>
      </c>
      <c r="GZ72">
        <v>983</v>
      </c>
      <c r="HA72">
        <v>5041.7</v>
      </c>
      <c r="HB72">
        <v>136.9</v>
      </c>
      <c r="HC72">
        <v>84.3</v>
      </c>
      <c r="HD72">
        <v>312.5</v>
      </c>
      <c r="HE72">
        <v>388.19999999999902</v>
      </c>
      <c r="HF72">
        <v>103.19999999999899</v>
      </c>
    </row>
    <row r="73" spans="1:214" x14ac:dyDescent="0.25">
      <c r="A73" t="s">
        <v>337</v>
      </c>
      <c r="B73">
        <v>5</v>
      </c>
      <c r="C73">
        <v>1285.8</v>
      </c>
      <c r="D73">
        <v>0</v>
      </c>
      <c r="E73">
        <v>0</v>
      </c>
      <c r="F73">
        <v>123.5</v>
      </c>
      <c r="G73">
        <v>200.5</v>
      </c>
      <c r="H73">
        <v>0</v>
      </c>
      <c r="I73">
        <v>0</v>
      </c>
      <c r="J73">
        <v>0</v>
      </c>
      <c r="K73">
        <v>30.4</v>
      </c>
      <c r="L73">
        <v>0</v>
      </c>
      <c r="M73">
        <v>138.30000000000001</v>
      </c>
      <c r="N73">
        <v>148.30000000000001</v>
      </c>
      <c r="O73">
        <v>183</v>
      </c>
      <c r="P73">
        <v>255</v>
      </c>
      <c r="Q73">
        <v>483.5</v>
      </c>
      <c r="R73">
        <v>0</v>
      </c>
      <c r="S73">
        <v>2287.6</v>
      </c>
      <c r="T73">
        <v>330.7</v>
      </c>
      <c r="U73">
        <v>163.6</v>
      </c>
      <c r="V73">
        <v>35.9</v>
      </c>
      <c r="W73">
        <v>0</v>
      </c>
      <c r="X73">
        <v>0</v>
      </c>
      <c r="Y73">
        <v>320.7</v>
      </c>
      <c r="Z73">
        <v>0</v>
      </c>
      <c r="AA73">
        <v>78.599999999999994</v>
      </c>
      <c r="AB73">
        <v>0</v>
      </c>
      <c r="AC73">
        <v>0</v>
      </c>
      <c r="AD73">
        <v>0</v>
      </c>
      <c r="AE73">
        <v>309.2</v>
      </c>
      <c r="AF73">
        <v>30.9</v>
      </c>
      <c r="AG73">
        <v>0</v>
      </c>
      <c r="AH73">
        <v>0</v>
      </c>
      <c r="AI73">
        <v>80.400000000000006</v>
      </c>
      <c r="AJ73">
        <v>0</v>
      </c>
      <c r="AK73">
        <v>788.1</v>
      </c>
      <c r="AL73">
        <v>177.5</v>
      </c>
      <c r="AM73">
        <v>107.5</v>
      </c>
      <c r="AN73">
        <v>149.80000000000001</v>
      </c>
      <c r="AO73">
        <v>115.6</v>
      </c>
      <c r="AP73">
        <v>0</v>
      </c>
      <c r="AQ73">
        <v>0</v>
      </c>
      <c r="AR73">
        <v>357.7</v>
      </c>
      <c r="AS73">
        <v>0</v>
      </c>
      <c r="AT73">
        <v>0</v>
      </c>
      <c r="AU73">
        <v>0</v>
      </c>
      <c r="AV73">
        <v>767.9</v>
      </c>
      <c r="AW73">
        <v>395.1</v>
      </c>
      <c r="AX73">
        <v>944.099999999999</v>
      </c>
      <c r="AY73">
        <v>0</v>
      </c>
      <c r="AZ73">
        <v>691.2</v>
      </c>
      <c r="BA73">
        <v>0</v>
      </c>
      <c r="BB73">
        <v>22.1</v>
      </c>
      <c r="BC73">
        <v>84</v>
      </c>
      <c r="BD73">
        <v>0</v>
      </c>
      <c r="BE73">
        <v>400.1</v>
      </c>
      <c r="BF73">
        <v>439.6</v>
      </c>
      <c r="BG73">
        <v>0</v>
      </c>
      <c r="BH73">
        <v>46.7</v>
      </c>
      <c r="BI73">
        <v>0</v>
      </c>
      <c r="BJ73">
        <v>0</v>
      </c>
      <c r="BK73">
        <v>818.1</v>
      </c>
      <c r="BL73">
        <v>0</v>
      </c>
      <c r="BM73">
        <v>0</v>
      </c>
      <c r="BN73">
        <v>0</v>
      </c>
      <c r="BO73">
        <v>0</v>
      </c>
      <c r="BP73">
        <v>0</v>
      </c>
      <c r="BQ73">
        <v>16</v>
      </c>
      <c r="BR73">
        <v>28</v>
      </c>
      <c r="BS73">
        <v>374.3</v>
      </c>
      <c r="BT73">
        <v>0</v>
      </c>
      <c r="BU73">
        <v>0</v>
      </c>
      <c r="BV73">
        <v>0</v>
      </c>
      <c r="BW73">
        <v>551.70000000000005</v>
      </c>
      <c r="BX73">
        <v>479.69999999999902</v>
      </c>
      <c r="BY73">
        <v>809</v>
      </c>
      <c r="BZ73">
        <v>466.4</v>
      </c>
      <c r="CA73">
        <v>29.6</v>
      </c>
      <c r="CB73">
        <v>96.3</v>
      </c>
      <c r="CC73">
        <v>153.5</v>
      </c>
      <c r="CD73">
        <v>86</v>
      </c>
      <c r="CE73">
        <v>765.1</v>
      </c>
      <c r="CF73">
        <v>37</v>
      </c>
      <c r="CG73" s="92">
        <v>7874.2</v>
      </c>
      <c r="CH73">
        <v>0</v>
      </c>
      <c r="CI73">
        <v>2600.7999999999902</v>
      </c>
      <c r="CJ73">
        <v>0</v>
      </c>
      <c r="CK73">
        <v>1797.9</v>
      </c>
      <c r="CL73">
        <v>0</v>
      </c>
      <c r="CM73">
        <v>0</v>
      </c>
      <c r="CN73">
        <v>0</v>
      </c>
      <c r="CO73">
        <v>0</v>
      </c>
      <c r="CP73">
        <v>27.9</v>
      </c>
      <c r="CQ73">
        <v>234</v>
      </c>
      <c r="CR73">
        <v>0</v>
      </c>
      <c r="CS73">
        <v>6456.2999999999902</v>
      </c>
      <c r="CT73">
        <v>113.5</v>
      </c>
      <c r="CU73">
        <v>131.19999999999999</v>
      </c>
      <c r="CV73">
        <v>466.5</v>
      </c>
      <c r="CW73">
        <v>0</v>
      </c>
      <c r="CX73">
        <v>0</v>
      </c>
      <c r="CY73">
        <v>0</v>
      </c>
      <c r="CZ73">
        <v>0</v>
      </c>
      <c r="DA73">
        <v>0</v>
      </c>
      <c r="DB73">
        <v>0</v>
      </c>
      <c r="DC73">
        <v>36.200000000000003</v>
      </c>
      <c r="DD73">
        <v>0</v>
      </c>
      <c r="DE73">
        <v>0</v>
      </c>
      <c r="DF73">
        <v>582.6</v>
      </c>
      <c r="DG73">
        <v>49.9</v>
      </c>
      <c r="DH73">
        <v>2173.5</v>
      </c>
      <c r="DI73">
        <v>62.8</v>
      </c>
      <c r="DJ73">
        <v>0</v>
      </c>
      <c r="DK73">
        <v>284.7</v>
      </c>
      <c r="DL73">
        <v>610.20000000000005</v>
      </c>
      <c r="DM73">
        <v>1914.5</v>
      </c>
      <c r="DN73">
        <v>0</v>
      </c>
      <c r="DO73">
        <v>77</v>
      </c>
      <c r="DP73">
        <v>0</v>
      </c>
      <c r="DQ73">
        <v>0</v>
      </c>
      <c r="DR73">
        <v>4010</v>
      </c>
      <c r="DS73">
        <v>257.89999999999998</v>
      </c>
      <c r="DT73">
        <v>298.89999999999998</v>
      </c>
      <c r="DU73">
        <v>0</v>
      </c>
      <c r="DV73">
        <v>0</v>
      </c>
      <c r="DW73">
        <v>80</v>
      </c>
      <c r="DX73">
        <v>147</v>
      </c>
      <c r="DY73">
        <v>89.3</v>
      </c>
      <c r="DZ73">
        <v>622.9</v>
      </c>
      <c r="EA73">
        <v>87.9</v>
      </c>
      <c r="EB73">
        <v>0</v>
      </c>
      <c r="EC73">
        <v>270.5</v>
      </c>
      <c r="ED73">
        <v>903.5</v>
      </c>
      <c r="EE73">
        <v>121.8</v>
      </c>
      <c r="EF73">
        <v>446</v>
      </c>
      <c r="EG73">
        <v>0</v>
      </c>
      <c r="EH73">
        <v>50</v>
      </c>
      <c r="EI73">
        <v>0</v>
      </c>
      <c r="EJ73">
        <v>355.1</v>
      </c>
      <c r="EK73">
        <v>0</v>
      </c>
      <c r="EL73">
        <v>0</v>
      </c>
      <c r="EM73">
        <v>42.1</v>
      </c>
      <c r="EN73">
        <v>119.4</v>
      </c>
      <c r="EO73">
        <v>0</v>
      </c>
      <c r="EP73">
        <v>0</v>
      </c>
      <c r="EQ73">
        <v>48.6</v>
      </c>
      <c r="ER73">
        <v>66.599999999999994</v>
      </c>
      <c r="ES73">
        <v>189.2</v>
      </c>
      <c r="ET73">
        <v>0</v>
      </c>
      <c r="EU73">
        <v>0</v>
      </c>
      <c r="EV73">
        <v>0</v>
      </c>
      <c r="EW73">
        <v>0</v>
      </c>
      <c r="EX73">
        <v>498.3</v>
      </c>
      <c r="EY73">
        <v>187.5</v>
      </c>
      <c r="EZ73">
        <v>2661.9</v>
      </c>
      <c r="FA73">
        <v>300</v>
      </c>
      <c r="FB73">
        <v>0</v>
      </c>
      <c r="FC73">
        <v>0</v>
      </c>
      <c r="FD73">
        <v>0</v>
      </c>
      <c r="FE73">
        <v>73.400000000000006</v>
      </c>
      <c r="FF73">
        <v>0</v>
      </c>
      <c r="FG73">
        <v>0</v>
      </c>
      <c r="FH73">
        <v>0</v>
      </c>
      <c r="FI73">
        <v>0</v>
      </c>
      <c r="FJ73">
        <v>0</v>
      </c>
      <c r="FK73">
        <v>0</v>
      </c>
      <c r="FL73">
        <v>0</v>
      </c>
      <c r="FM73">
        <v>0</v>
      </c>
      <c r="FN73">
        <v>174.9</v>
      </c>
      <c r="FO73">
        <v>0</v>
      </c>
      <c r="FP73">
        <v>176.2</v>
      </c>
      <c r="FQ73">
        <v>0</v>
      </c>
      <c r="FR73">
        <v>1415.6</v>
      </c>
      <c r="FS73">
        <v>0</v>
      </c>
      <c r="FT73">
        <v>0</v>
      </c>
      <c r="FU73">
        <v>212.4</v>
      </c>
      <c r="FV73">
        <v>287.60000000000002</v>
      </c>
      <c r="FW73">
        <v>60.9</v>
      </c>
      <c r="FX73">
        <v>169.79999999999899</v>
      </c>
      <c r="FY73">
        <v>50</v>
      </c>
      <c r="FZ73">
        <v>0</v>
      </c>
      <c r="GA73">
        <v>27.1</v>
      </c>
      <c r="GB73">
        <v>0</v>
      </c>
      <c r="GC73">
        <v>0</v>
      </c>
      <c r="GD73">
        <v>165.4</v>
      </c>
      <c r="GE73">
        <v>81.599999999999994</v>
      </c>
      <c r="GF73">
        <v>8</v>
      </c>
      <c r="GG73">
        <v>262.2</v>
      </c>
      <c r="GH73">
        <v>51</v>
      </c>
      <c r="GI73">
        <v>0</v>
      </c>
      <c r="GJ73">
        <v>0</v>
      </c>
      <c r="GK73">
        <v>0</v>
      </c>
      <c r="GL73">
        <v>464.2</v>
      </c>
      <c r="GM73">
        <v>0</v>
      </c>
      <c r="GN73">
        <v>18.100000000000001</v>
      </c>
      <c r="GO73">
        <v>0</v>
      </c>
      <c r="GP73">
        <v>26</v>
      </c>
      <c r="GQ73">
        <v>246.099999999999</v>
      </c>
      <c r="GR73">
        <v>0</v>
      </c>
      <c r="GS73">
        <v>48.5</v>
      </c>
      <c r="GT73">
        <v>0</v>
      </c>
      <c r="GU73">
        <v>116.5</v>
      </c>
      <c r="GV73">
        <v>786.8</v>
      </c>
      <c r="GW73">
        <v>695</v>
      </c>
      <c r="GX73">
        <v>0</v>
      </c>
      <c r="GY73">
        <v>0</v>
      </c>
      <c r="GZ73">
        <v>34.1</v>
      </c>
      <c r="HA73">
        <v>2177.5</v>
      </c>
      <c r="HB73">
        <v>17.7</v>
      </c>
      <c r="HC73">
        <v>0</v>
      </c>
      <c r="HD73">
        <v>545.1</v>
      </c>
      <c r="HE73">
        <v>218.4</v>
      </c>
      <c r="HF73">
        <v>0</v>
      </c>
    </row>
    <row r="74" spans="1:214" x14ac:dyDescent="0.25">
      <c r="A74" t="s">
        <v>338</v>
      </c>
      <c r="B74">
        <v>6</v>
      </c>
      <c r="C74">
        <v>366.7</v>
      </c>
      <c r="D74">
        <v>0</v>
      </c>
      <c r="E74">
        <v>270</v>
      </c>
      <c r="F74">
        <v>0</v>
      </c>
      <c r="G74">
        <v>33.799999999999997</v>
      </c>
      <c r="H74">
        <v>0</v>
      </c>
      <c r="I74">
        <v>92.2</v>
      </c>
      <c r="J74">
        <v>0</v>
      </c>
      <c r="K74">
        <v>40</v>
      </c>
      <c r="L74">
        <v>0</v>
      </c>
      <c r="M74">
        <v>0</v>
      </c>
      <c r="N74">
        <v>384.9</v>
      </c>
      <c r="O74">
        <v>753.9</v>
      </c>
      <c r="P74">
        <v>736.8</v>
      </c>
      <c r="Q74">
        <v>585.1</v>
      </c>
      <c r="R74">
        <v>348.4</v>
      </c>
      <c r="S74">
        <v>718</v>
      </c>
      <c r="T74">
        <v>60.2</v>
      </c>
      <c r="U74">
        <v>228.5</v>
      </c>
      <c r="V74">
        <v>0</v>
      </c>
      <c r="W74">
        <v>0</v>
      </c>
      <c r="X74">
        <v>0</v>
      </c>
      <c r="Y74">
        <v>426.7</v>
      </c>
      <c r="Z74">
        <v>0</v>
      </c>
      <c r="AA74">
        <v>143.4</v>
      </c>
      <c r="AB74">
        <v>15.7</v>
      </c>
      <c r="AC74">
        <v>904.69999999999902</v>
      </c>
      <c r="AD74">
        <v>0</v>
      </c>
      <c r="AE74">
        <v>0</v>
      </c>
      <c r="AF74">
        <v>0</v>
      </c>
      <c r="AG74">
        <v>133.4</v>
      </c>
      <c r="AH74">
        <v>0</v>
      </c>
      <c r="AI74">
        <v>0</v>
      </c>
      <c r="AJ74">
        <v>0</v>
      </c>
      <c r="AK74">
        <v>137</v>
      </c>
      <c r="AL74">
        <v>0</v>
      </c>
      <c r="AM74">
        <v>120.9</v>
      </c>
      <c r="AN74">
        <v>132.69999999999999</v>
      </c>
      <c r="AO74">
        <v>0</v>
      </c>
      <c r="AP74">
        <v>388.1</v>
      </c>
      <c r="AQ74">
        <v>0</v>
      </c>
      <c r="AR74">
        <v>260.89999999999998</v>
      </c>
      <c r="AS74">
        <v>0</v>
      </c>
      <c r="AT74">
        <v>0</v>
      </c>
      <c r="AU74">
        <v>0</v>
      </c>
      <c r="AV74">
        <v>297.39999999999998</v>
      </c>
      <c r="AW74">
        <v>0</v>
      </c>
      <c r="AX74">
        <v>1627.7</v>
      </c>
      <c r="AY74">
        <v>0</v>
      </c>
      <c r="AZ74">
        <v>0</v>
      </c>
      <c r="BA74">
        <v>0</v>
      </c>
      <c r="BB74">
        <v>133.69999999999999</v>
      </c>
      <c r="BC74">
        <v>314.10000000000002</v>
      </c>
      <c r="BD74">
        <v>211</v>
      </c>
      <c r="BE74">
        <v>345.3</v>
      </c>
      <c r="BF74">
        <v>325.8</v>
      </c>
      <c r="BG74">
        <v>140.5</v>
      </c>
      <c r="BH74">
        <v>622.20000000000005</v>
      </c>
      <c r="BI74">
        <v>0</v>
      </c>
      <c r="BJ74">
        <v>31.7</v>
      </c>
      <c r="BK74">
        <v>0</v>
      </c>
      <c r="BL74">
        <v>0</v>
      </c>
      <c r="BM74">
        <v>0</v>
      </c>
      <c r="BN74">
        <v>100.1</v>
      </c>
      <c r="BO74">
        <v>0</v>
      </c>
      <c r="BP74">
        <v>24.5</v>
      </c>
      <c r="BQ74">
        <v>0</v>
      </c>
      <c r="BR74">
        <v>0</v>
      </c>
      <c r="BS74">
        <v>1486.3999999999901</v>
      </c>
      <c r="BT74">
        <v>0</v>
      </c>
      <c r="BU74">
        <v>0</v>
      </c>
      <c r="BV74">
        <v>0</v>
      </c>
      <c r="BW74">
        <v>387.79999999999899</v>
      </c>
      <c r="BX74">
        <v>136.80000000000001</v>
      </c>
      <c r="BY74">
        <v>267.39999999999998</v>
      </c>
      <c r="BZ74">
        <v>18.600000000000001</v>
      </c>
      <c r="CA74">
        <v>0</v>
      </c>
      <c r="CB74">
        <v>77.400000000000006</v>
      </c>
      <c r="CC74">
        <v>157.19999999999999</v>
      </c>
      <c r="CD74">
        <v>408.4</v>
      </c>
      <c r="CE74">
        <v>1446.3</v>
      </c>
      <c r="CF74">
        <v>51.6</v>
      </c>
      <c r="CG74" s="92">
        <v>19734.5999999999</v>
      </c>
      <c r="CH74">
        <v>0</v>
      </c>
      <c r="CI74">
        <v>279.3</v>
      </c>
      <c r="CJ74">
        <v>0</v>
      </c>
      <c r="CK74">
        <v>470.5</v>
      </c>
      <c r="CL74">
        <v>0</v>
      </c>
      <c r="CM74">
        <v>0</v>
      </c>
      <c r="CN74">
        <v>0</v>
      </c>
      <c r="CO74">
        <v>0</v>
      </c>
      <c r="CP74">
        <v>92.4</v>
      </c>
      <c r="CQ74">
        <v>140.4</v>
      </c>
      <c r="CR74">
        <v>17</v>
      </c>
      <c r="CS74">
        <v>1703</v>
      </c>
      <c r="CT74">
        <v>0</v>
      </c>
      <c r="CU74">
        <v>2068.4</v>
      </c>
      <c r="CV74">
        <v>554.19999999999902</v>
      </c>
      <c r="CW74">
        <v>0</v>
      </c>
      <c r="CX74">
        <v>0</v>
      </c>
      <c r="CY74">
        <v>311.599999999999</v>
      </c>
      <c r="CZ74">
        <v>0</v>
      </c>
      <c r="DA74">
        <v>47.4</v>
      </c>
      <c r="DB74">
        <v>0</v>
      </c>
      <c r="DC74">
        <v>300.10000000000002</v>
      </c>
      <c r="DD74">
        <v>441.3</v>
      </c>
      <c r="DE74">
        <v>0</v>
      </c>
      <c r="DF74">
        <v>0</v>
      </c>
      <c r="DG74">
        <v>24.9</v>
      </c>
      <c r="DH74">
        <v>790.5</v>
      </c>
      <c r="DI74">
        <v>0</v>
      </c>
      <c r="DJ74">
        <v>62.9</v>
      </c>
      <c r="DK74">
        <v>50.7</v>
      </c>
      <c r="DL74">
        <v>2074.8000000000002</v>
      </c>
      <c r="DM74">
        <v>479.5</v>
      </c>
      <c r="DN74">
        <v>13.2</v>
      </c>
      <c r="DO74">
        <v>159.80000000000001</v>
      </c>
      <c r="DP74">
        <v>0</v>
      </c>
      <c r="DQ74">
        <v>0</v>
      </c>
      <c r="DR74">
        <v>520.70000000000005</v>
      </c>
      <c r="DS74">
        <v>0</v>
      </c>
      <c r="DT74">
        <v>0</v>
      </c>
      <c r="DU74">
        <v>201.9</v>
      </c>
      <c r="DV74">
        <v>0</v>
      </c>
      <c r="DW74">
        <v>0</v>
      </c>
      <c r="DX74">
        <v>0</v>
      </c>
      <c r="DY74">
        <v>37.5</v>
      </c>
      <c r="DZ74">
        <v>830.5</v>
      </c>
      <c r="EA74">
        <v>0</v>
      </c>
      <c r="EB74">
        <v>0</v>
      </c>
      <c r="EC74">
        <v>0</v>
      </c>
      <c r="ED74">
        <v>1001.4</v>
      </c>
      <c r="EE74">
        <v>40</v>
      </c>
      <c r="EF74">
        <v>339.7</v>
      </c>
      <c r="EG74">
        <v>0</v>
      </c>
      <c r="EH74">
        <v>495.9</v>
      </c>
      <c r="EI74">
        <v>0</v>
      </c>
      <c r="EJ74">
        <v>680.099999999999</v>
      </c>
      <c r="EK74">
        <v>0</v>
      </c>
      <c r="EL74">
        <v>0</v>
      </c>
      <c r="EM74">
        <v>218.5</v>
      </c>
      <c r="EN74">
        <v>0</v>
      </c>
      <c r="EO74">
        <v>1739.8</v>
      </c>
      <c r="EP74">
        <v>0</v>
      </c>
      <c r="EQ74">
        <v>267.60000000000002</v>
      </c>
      <c r="ER74">
        <v>28.9</v>
      </c>
      <c r="ES74">
        <v>665.9</v>
      </c>
      <c r="ET74">
        <v>0</v>
      </c>
      <c r="EU74">
        <v>0</v>
      </c>
      <c r="EV74">
        <v>0</v>
      </c>
      <c r="EW74">
        <v>622.29999999999995</v>
      </c>
      <c r="EX74">
        <v>222.4</v>
      </c>
      <c r="EY74">
        <v>59.599999999999902</v>
      </c>
      <c r="EZ74">
        <v>4329.8</v>
      </c>
      <c r="FA74">
        <v>1164.5999999999999</v>
      </c>
      <c r="FB74">
        <v>0</v>
      </c>
      <c r="FC74">
        <v>0</v>
      </c>
      <c r="FD74">
        <v>45.7</v>
      </c>
      <c r="FE74">
        <v>123.69999999999899</v>
      </c>
      <c r="FF74">
        <v>0</v>
      </c>
      <c r="FG74">
        <v>0</v>
      </c>
      <c r="FH74">
        <v>0</v>
      </c>
      <c r="FI74">
        <v>0</v>
      </c>
      <c r="FJ74">
        <v>0</v>
      </c>
      <c r="FK74">
        <v>25.3</v>
      </c>
      <c r="FL74">
        <v>0</v>
      </c>
      <c r="FM74">
        <v>0</v>
      </c>
      <c r="FN74">
        <v>82.9</v>
      </c>
      <c r="FO74">
        <v>427.2</v>
      </c>
      <c r="FP74">
        <v>794.2</v>
      </c>
      <c r="FQ74">
        <v>122.8</v>
      </c>
      <c r="FR74">
        <v>1472.2</v>
      </c>
      <c r="FS74">
        <v>0</v>
      </c>
      <c r="FT74">
        <v>310.10000000000002</v>
      </c>
      <c r="FU74">
        <v>2118.6999999999998</v>
      </c>
      <c r="FV74">
        <v>3555.1</v>
      </c>
      <c r="FW74">
        <v>0</v>
      </c>
      <c r="FX74">
        <v>34.6</v>
      </c>
      <c r="FY74">
        <v>0</v>
      </c>
      <c r="FZ74">
        <v>0</v>
      </c>
      <c r="GA74">
        <v>3349.7</v>
      </c>
      <c r="GB74">
        <v>176</v>
      </c>
      <c r="GC74">
        <v>0</v>
      </c>
      <c r="GD74">
        <v>0</v>
      </c>
      <c r="GE74">
        <v>48.6</v>
      </c>
      <c r="GF74">
        <v>0</v>
      </c>
      <c r="GG74">
        <v>172.9</v>
      </c>
      <c r="GH74">
        <v>0</v>
      </c>
      <c r="GI74">
        <v>0</v>
      </c>
      <c r="GJ74">
        <v>843.6</v>
      </c>
      <c r="GK74">
        <v>0</v>
      </c>
      <c r="GL74">
        <v>676.2</v>
      </c>
      <c r="GM74">
        <v>0</v>
      </c>
      <c r="GN74">
        <v>571.20000000000005</v>
      </c>
      <c r="GO74">
        <v>229.9</v>
      </c>
      <c r="GP74">
        <v>30.1</v>
      </c>
      <c r="GQ74">
        <v>167.3</v>
      </c>
      <c r="GR74">
        <v>253.8</v>
      </c>
      <c r="GS74">
        <v>423.2</v>
      </c>
      <c r="GT74">
        <v>181.8</v>
      </c>
      <c r="GU74">
        <v>120</v>
      </c>
      <c r="GV74">
        <v>0</v>
      </c>
      <c r="GW74">
        <v>0</v>
      </c>
      <c r="GX74">
        <v>697.7</v>
      </c>
      <c r="GY74">
        <v>0</v>
      </c>
      <c r="GZ74">
        <v>0</v>
      </c>
      <c r="HA74">
        <v>279.2</v>
      </c>
      <c r="HB74">
        <v>0</v>
      </c>
      <c r="HC74">
        <v>0</v>
      </c>
      <c r="HD74">
        <v>0</v>
      </c>
      <c r="HE74">
        <v>0</v>
      </c>
      <c r="HF74">
        <v>22.2</v>
      </c>
    </row>
    <row r="75" spans="1:214" x14ac:dyDescent="0.25">
      <c r="A75" t="s">
        <v>339</v>
      </c>
      <c r="B75">
        <v>1</v>
      </c>
      <c r="C75">
        <v>272</v>
      </c>
      <c r="D75">
        <v>0</v>
      </c>
      <c r="E75">
        <v>0</v>
      </c>
      <c r="F75">
        <v>0</v>
      </c>
      <c r="G75">
        <v>0</v>
      </c>
      <c r="H75">
        <v>0</v>
      </c>
      <c r="I75">
        <v>454.5</v>
      </c>
      <c r="J75">
        <v>0</v>
      </c>
      <c r="K75">
        <v>0</v>
      </c>
      <c r="L75">
        <v>0</v>
      </c>
      <c r="M75">
        <v>27.2</v>
      </c>
      <c r="N75">
        <v>0</v>
      </c>
      <c r="O75">
        <v>0</v>
      </c>
      <c r="P75">
        <v>0</v>
      </c>
      <c r="Q75">
        <v>0</v>
      </c>
      <c r="R75">
        <v>0</v>
      </c>
      <c r="S75">
        <v>2012.8</v>
      </c>
      <c r="T75">
        <v>0</v>
      </c>
      <c r="U75">
        <v>94.1</v>
      </c>
      <c r="V75">
        <v>1020.59999999999</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339.1</v>
      </c>
      <c r="BD75">
        <v>0</v>
      </c>
      <c r="BE75">
        <v>125.9</v>
      </c>
      <c r="BF75">
        <v>154</v>
      </c>
      <c r="BG75">
        <v>1208.0999999999999</v>
      </c>
      <c r="BH75">
        <v>0</v>
      </c>
      <c r="BI75">
        <v>0</v>
      </c>
      <c r="BJ75">
        <v>0</v>
      </c>
      <c r="BK75">
        <v>287</v>
      </c>
      <c r="BL75">
        <v>21.5</v>
      </c>
      <c r="BM75">
        <v>0</v>
      </c>
      <c r="BN75">
        <v>0</v>
      </c>
      <c r="BO75">
        <v>0</v>
      </c>
      <c r="BP75">
        <v>0</v>
      </c>
      <c r="BQ75">
        <v>0</v>
      </c>
      <c r="BR75">
        <v>0</v>
      </c>
      <c r="BS75">
        <v>1882</v>
      </c>
      <c r="BT75">
        <v>0</v>
      </c>
      <c r="BU75">
        <v>0</v>
      </c>
      <c r="BV75">
        <v>0</v>
      </c>
      <c r="BW75">
        <v>777.3</v>
      </c>
      <c r="BX75">
        <v>0</v>
      </c>
      <c r="BY75">
        <v>0</v>
      </c>
      <c r="BZ75">
        <v>0</v>
      </c>
      <c r="CA75">
        <v>0</v>
      </c>
      <c r="CB75">
        <v>0</v>
      </c>
      <c r="CC75">
        <v>0</v>
      </c>
      <c r="CD75">
        <v>0</v>
      </c>
      <c r="CE75">
        <v>0</v>
      </c>
      <c r="CF75">
        <v>0</v>
      </c>
      <c r="CG75" s="92">
        <v>20928</v>
      </c>
      <c r="CH75">
        <v>0</v>
      </c>
      <c r="CI75">
        <v>362.3</v>
      </c>
      <c r="CJ75">
        <v>310</v>
      </c>
      <c r="CK75">
        <v>0</v>
      </c>
      <c r="CL75">
        <v>299.5</v>
      </c>
      <c r="CM75">
        <v>0</v>
      </c>
      <c r="CN75">
        <v>0</v>
      </c>
      <c r="CO75">
        <v>0</v>
      </c>
      <c r="CP75">
        <v>0</v>
      </c>
      <c r="CQ75">
        <v>0</v>
      </c>
      <c r="CR75">
        <v>0</v>
      </c>
      <c r="CS75">
        <v>6043.6</v>
      </c>
      <c r="CT75">
        <v>0</v>
      </c>
      <c r="CU75">
        <v>0</v>
      </c>
      <c r="CV75">
        <v>0</v>
      </c>
      <c r="CW75">
        <v>0</v>
      </c>
      <c r="CX75">
        <v>0</v>
      </c>
      <c r="CY75">
        <v>0</v>
      </c>
      <c r="CZ75">
        <v>57.6</v>
      </c>
      <c r="DA75">
        <v>0</v>
      </c>
      <c r="DB75">
        <v>0</v>
      </c>
      <c r="DC75">
        <v>0</v>
      </c>
      <c r="DD75">
        <v>0</v>
      </c>
      <c r="DE75">
        <v>0</v>
      </c>
      <c r="DF75">
        <v>0</v>
      </c>
      <c r="DG75">
        <v>0</v>
      </c>
      <c r="DH75">
        <v>848.9</v>
      </c>
      <c r="DI75">
        <v>0</v>
      </c>
      <c r="DJ75">
        <v>0</v>
      </c>
      <c r="DK75">
        <v>16.2</v>
      </c>
      <c r="DL75">
        <v>0</v>
      </c>
      <c r="DM75">
        <v>779.39999999999895</v>
      </c>
      <c r="DN75">
        <v>0</v>
      </c>
      <c r="DO75">
        <v>0</v>
      </c>
      <c r="DP75">
        <v>44.8</v>
      </c>
      <c r="DQ75">
        <v>0</v>
      </c>
      <c r="DR75">
        <v>0</v>
      </c>
      <c r="DS75">
        <v>230.9</v>
      </c>
      <c r="DT75">
        <v>0</v>
      </c>
      <c r="DU75">
        <v>0</v>
      </c>
      <c r="DV75">
        <v>0</v>
      </c>
      <c r="DW75">
        <v>0</v>
      </c>
      <c r="DX75">
        <v>31.4</v>
      </c>
      <c r="DY75">
        <v>728.9</v>
      </c>
      <c r="DZ75">
        <v>0</v>
      </c>
      <c r="EA75">
        <v>0</v>
      </c>
      <c r="EB75">
        <v>0</v>
      </c>
      <c r="EC75">
        <v>0</v>
      </c>
      <c r="ED75">
        <v>302.7</v>
      </c>
      <c r="EE75">
        <v>0</v>
      </c>
      <c r="EF75">
        <v>0</v>
      </c>
      <c r="EG75">
        <v>0</v>
      </c>
      <c r="EH75">
        <v>0</v>
      </c>
      <c r="EI75">
        <v>0</v>
      </c>
      <c r="EJ75">
        <v>0</v>
      </c>
      <c r="EK75">
        <v>0</v>
      </c>
      <c r="EL75">
        <v>0</v>
      </c>
      <c r="EM75">
        <v>96.8</v>
      </c>
      <c r="EN75">
        <v>27.599999999999898</v>
      </c>
      <c r="EO75">
        <v>515</v>
      </c>
      <c r="EP75">
        <v>0</v>
      </c>
      <c r="EQ75">
        <v>0</v>
      </c>
      <c r="ER75">
        <v>0</v>
      </c>
      <c r="ES75">
        <v>0</v>
      </c>
      <c r="ET75">
        <v>0</v>
      </c>
      <c r="EU75">
        <v>0</v>
      </c>
      <c r="EV75">
        <v>0</v>
      </c>
      <c r="EW75">
        <v>0</v>
      </c>
      <c r="EX75">
        <v>0</v>
      </c>
      <c r="EY75">
        <v>0</v>
      </c>
      <c r="EZ75">
        <v>226.1</v>
      </c>
      <c r="FA75">
        <v>241.2</v>
      </c>
      <c r="FB75">
        <v>0</v>
      </c>
      <c r="FC75">
        <v>0</v>
      </c>
      <c r="FD75">
        <v>0</v>
      </c>
      <c r="FE75">
        <v>109.3</v>
      </c>
      <c r="FF75">
        <v>0</v>
      </c>
      <c r="FG75">
        <v>0</v>
      </c>
      <c r="FH75">
        <v>0</v>
      </c>
      <c r="FI75">
        <v>167.3</v>
      </c>
      <c r="FJ75">
        <v>0</v>
      </c>
      <c r="FK75">
        <v>0</v>
      </c>
      <c r="FL75">
        <v>0</v>
      </c>
      <c r="FM75">
        <v>0</v>
      </c>
      <c r="FN75">
        <v>0</v>
      </c>
      <c r="FO75">
        <v>168</v>
      </c>
      <c r="FP75">
        <v>0</v>
      </c>
      <c r="FQ75">
        <v>0</v>
      </c>
      <c r="FR75">
        <v>440.8</v>
      </c>
      <c r="FS75">
        <v>0</v>
      </c>
      <c r="FT75">
        <v>0</v>
      </c>
      <c r="FU75">
        <v>670.7</v>
      </c>
      <c r="FV75">
        <v>0</v>
      </c>
      <c r="FW75">
        <v>0</v>
      </c>
      <c r="FX75">
        <v>0</v>
      </c>
      <c r="FY75">
        <v>90</v>
      </c>
      <c r="FZ75">
        <v>0</v>
      </c>
      <c r="GA75">
        <v>0</v>
      </c>
      <c r="GB75">
        <v>0</v>
      </c>
      <c r="GC75">
        <v>0</v>
      </c>
      <c r="GD75">
        <v>0</v>
      </c>
      <c r="GE75">
        <v>0</v>
      </c>
      <c r="GF75">
        <v>0</v>
      </c>
      <c r="GG75">
        <v>0</v>
      </c>
      <c r="GH75">
        <v>0</v>
      </c>
      <c r="GI75">
        <v>0</v>
      </c>
      <c r="GJ75">
        <v>0</v>
      </c>
      <c r="GK75">
        <v>0</v>
      </c>
      <c r="GL75">
        <v>287.60000000000002</v>
      </c>
      <c r="GM75">
        <v>61.2</v>
      </c>
      <c r="GN75">
        <v>311</v>
      </c>
      <c r="GO75">
        <v>798</v>
      </c>
      <c r="GP75">
        <v>0</v>
      </c>
      <c r="GQ75">
        <v>434</v>
      </c>
      <c r="GR75">
        <v>0</v>
      </c>
      <c r="GS75">
        <v>0</v>
      </c>
      <c r="GT75">
        <v>0</v>
      </c>
      <c r="GU75">
        <v>0</v>
      </c>
      <c r="GV75">
        <v>0</v>
      </c>
      <c r="GW75">
        <v>0</v>
      </c>
      <c r="GX75">
        <v>0</v>
      </c>
      <c r="GY75">
        <v>0</v>
      </c>
      <c r="GZ75">
        <v>0</v>
      </c>
      <c r="HA75">
        <v>447.8</v>
      </c>
      <c r="HB75">
        <v>0</v>
      </c>
      <c r="HC75">
        <v>0</v>
      </c>
      <c r="HD75">
        <v>0</v>
      </c>
      <c r="HE75">
        <v>0</v>
      </c>
      <c r="HF75">
        <v>0</v>
      </c>
    </row>
    <row r="76" spans="1:214" x14ac:dyDescent="0.25">
      <c r="A76" t="s">
        <v>340</v>
      </c>
      <c r="B76">
        <v>2</v>
      </c>
      <c r="C76">
        <v>0</v>
      </c>
      <c r="D76">
        <v>0</v>
      </c>
      <c r="E76">
        <v>0</v>
      </c>
      <c r="F76">
        <v>0</v>
      </c>
      <c r="G76">
        <v>0</v>
      </c>
      <c r="H76">
        <v>0</v>
      </c>
      <c r="I76">
        <v>0</v>
      </c>
      <c r="J76">
        <v>0</v>
      </c>
      <c r="K76">
        <v>7.2</v>
      </c>
      <c r="L76">
        <v>0</v>
      </c>
      <c r="M76">
        <v>0</v>
      </c>
      <c r="N76">
        <v>0</v>
      </c>
      <c r="O76">
        <v>0</v>
      </c>
      <c r="P76">
        <v>0</v>
      </c>
      <c r="Q76">
        <v>332</v>
      </c>
      <c r="R76">
        <v>0</v>
      </c>
      <c r="S76">
        <v>2295.6999999999998</v>
      </c>
      <c r="T76">
        <v>0</v>
      </c>
      <c r="U76">
        <v>0</v>
      </c>
      <c r="V76">
        <v>0</v>
      </c>
      <c r="W76">
        <v>0</v>
      </c>
      <c r="X76">
        <v>0</v>
      </c>
      <c r="Y76">
        <v>0</v>
      </c>
      <c r="Z76">
        <v>75</v>
      </c>
      <c r="AA76">
        <v>0</v>
      </c>
      <c r="AB76">
        <v>0</v>
      </c>
      <c r="AC76">
        <v>0</v>
      </c>
      <c r="AD76">
        <v>0</v>
      </c>
      <c r="AE76">
        <v>0</v>
      </c>
      <c r="AF76">
        <v>0</v>
      </c>
      <c r="AG76">
        <v>0</v>
      </c>
      <c r="AH76">
        <v>0</v>
      </c>
      <c r="AI76">
        <v>3050.3</v>
      </c>
      <c r="AJ76">
        <v>0</v>
      </c>
      <c r="AK76">
        <v>0</v>
      </c>
      <c r="AL76">
        <v>0</v>
      </c>
      <c r="AM76">
        <v>0</v>
      </c>
      <c r="AN76">
        <v>0</v>
      </c>
      <c r="AO76">
        <v>0</v>
      </c>
      <c r="AP76">
        <v>0</v>
      </c>
      <c r="AQ76">
        <v>0</v>
      </c>
      <c r="AR76">
        <v>0</v>
      </c>
      <c r="AS76">
        <v>0</v>
      </c>
      <c r="AT76">
        <v>0</v>
      </c>
      <c r="AU76">
        <v>0</v>
      </c>
      <c r="AV76">
        <v>169.6</v>
      </c>
      <c r="AW76">
        <v>0</v>
      </c>
      <c r="AX76">
        <v>138.19999999999999</v>
      </c>
      <c r="AY76">
        <v>0</v>
      </c>
      <c r="AZ76">
        <v>0</v>
      </c>
      <c r="BA76">
        <v>0</v>
      </c>
      <c r="BB76">
        <v>0</v>
      </c>
      <c r="BC76">
        <v>0</v>
      </c>
      <c r="BD76">
        <v>0</v>
      </c>
      <c r="BE76">
        <v>291.7</v>
      </c>
      <c r="BF76">
        <v>0</v>
      </c>
      <c r="BG76">
        <v>585.4</v>
      </c>
      <c r="BH76">
        <v>0</v>
      </c>
      <c r="BI76">
        <v>0</v>
      </c>
      <c r="BJ76">
        <v>0</v>
      </c>
      <c r="BK76">
        <v>794.5</v>
      </c>
      <c r="BL76">
        <v>0</v>
      </c>
      <c r="BM76">
        <v>848</v>
      </c>
      <c r="BN76">
        <v>217.39999999999901</v>
      </c>
      <c r="BO76">
        <v>0</v>
      </c>
      <c r="BP76">
        <v>574.79999999999995</v>
      </c>
      <c r="BQ76">
        <v>0</v>
      </c>
      <c r="BR76">
        <v>0</v>
      </c>
      <c r="BS76">
        <v>112.5</v>
      </c>
      <c r="BT76">
        <v>0</v>
      </c>
      <c r="BU76">
        <v>0</v>
      </c>
      <c r="BV76">
        <v>0</v>
      </c>
      <c r="BW76">
        <v>1249.8</v>
      </c>
      <c r="BX76">
        <v>0</v>
      </c>
      <c r="BY76">
        <v>0</v>
      </c>
      <c r="BZ76">
        <v>0</v>
      </c>
      <c r="CA76">
        <v>0</v>
      </c>
      <c r="CB76">
        <v>0</v>
      </c>
      <c r="CC76">
        <v>0</v>
      </c>
      <c r="CD76">
        <v>0</v>
      </c>
      <c r="CE76">
        <v>0</v>
      </c>
      <c r="CF76">
        <v>4.7</v>
      </c>
      <c r="CG76" s="92">
        <v>43198.3</v>
      </c>
      <c r="CH76">
        <v>0</v>
      </c>
      <c r="CI76">
        <v>0</v>
      </c>
      <c r="CJ76">
        <v>0</v>
      </c>
      <c r="CK76">
        <v>0</v>
      </c>
      <c r="CL76">
        <v>0</v>
      </c>
      <c r="CM76">
        <v>0</v>
      </c>
      <c r="CN76">
        <v>0</v>
      </c>
      <c r="CO76">
        <v>0</v>
      </c>
      <c r="CP76">
        <v>1683.3</v>
      </c>
      <c r="CQ76">
        <v>0</v>
      </c>
      <c r="CR76">
        <v>277.39999999999998</v>
      </c>
      <c r="CS76">
        <v>4058.9</v>
      </c>
      <c r="CT76">
        <v>0</v>
      </c>
      <c r="CU76">
        <v>51.6</v>
      </c>
      <c r="CV76">
        <v>557.79999999999995</v>
      </c>
      <c r="CW76">
        <v>0</v>
      </c>
      <c r="CX76">
        <v>0</v>
      </c>
      <c r="CY76">
        <v>171</v>
      </c>
      <c r="CZ76">
        <v>0</v>
      </c>
      <c r="DA76">
        <v>0</v>
      </c>
      <c r="DB76">
        <v>0</v>
      </c>
      <c r="DC76">
        <v>0</v>
      </c>
      <c r="DD76">
        <v>0</v>
      </c>
      <c r="DE76">
        <v>0</v>
      </c>
      <c r="DF76">
        <v>134.6</v>
      </c>
      <c r="DG76">
        <v>41</v>
      </c>
      <c r="DH76">
        <v>182.2</v>
      </c>
      <c r="DI76">
        <v>0</v>
      </c>
      <c r="DJ76">
        <v>0</v>
      </c>
      <c r="DK76">
        <v>0</v>
      </c>
      <c r="DL76">
        <v>772.19999999999902</v>
      </c>
      <c r="DM76">
        <v>421.2</v>
      </c>
      <c r="DN76">
        <v>0</v>
      </c>
      <c r="DO76">
        <v>0</v>
      </c>
      <c r="DP76">
        <v>0</v>
      </c>
      <c r="DQ76">
        <v>0</v>
      </c>
      <c r="DR76">
        <v>0</v>
      </c>
      <c r="DS76">
        <v>789.7</v>
      </c>
      <c r="DT76">
        <v>0</v>
      </c>
      <c r="DU76">
        <v>0</v>
      </c>
      <c r="DV76">
        <v>0</v>
      </c>
      <c r="DW76">
        <v>0</v>
      </c>
      <c r="DX76">
        <v>0</v>
      </c>
      <c r="DY76">
        <v>0</v>
      </c>
      <c r="DZ76">
        <v>0</v>
      </c>
      <c r="EA76">
        <v>0</v>
      </c>
      <c r="EB76">
        <v>7.5</v>
      </c>
      <c r="EC76">
        <v>0</v>
      </c>
      <c r="ED76">
        <v>182.7</v>
      </c>
      <c r="EE76">
        <v>0</v>
      </c>
      <c r="EF76">
        <v>0</v>
      </c>
      <c r="EG76">
        <v>0</v>
      </c>
      <c r="EH76">
        <v>0</v>
      </c>
      <c r="EI76">
        <v>602.6</v>
      </c>
      <c r="EJ76">
        <v>112.1</v>
      </c>
      <c r="EK76">
        <v>0</v>
      </c>
      <c r="EL76">
        <v>0</v>
      </c>
      <c r="EM76">
        <v>0</v>
      </c>
      <c r="EN76">
        <v>0</v>
      </c>
      <c r="EO76">
        <v>0</v>
      </c>
      <c r="EP76">
        <v>0</v>
      </c>
      <c r="EQ76">
        <v>0</v>
      </c>
      <c r="ER76">
        <v>0</v>
      </c>
      <c r="ES76">
        <v>0</v>
      </c>
      <c r="ET76">
        <v>0</v>
      </c>
      <c r="EU76">
        <v>0</v>
      </c>
      <c r="EV76">
        <v>0</v>
      </c>
      <c r="EW76">
        <v>0</v>
      </c>
      <c r="EX76">
        <v>28.5</v>
      </c>
      <c r="EY76">
        <v>47</v>
      </c>
      <c r="EZ76">
        <v>183</v>
      </c>
      <c r="FA76">
        <v>0</v>
      </c>
      <c r="FB76">
        <v>0</v>
      </c>
      <c r="FC76">
        <v>0</v>
      </c>
      <c r="FD76">
        <v>0</v>
      </c>
      <c r="FE76">
        <v>0</v>
      </c>
      <c r="FF76">
        <v>0</v>
      </c>
      <c r="FG76">
        <v>0</v>
      </c>
      <c r="FH76">
        <v>0</v>
      </c>
      <c r="FI76">
        <v>0</v>
      </c>
      <c r="FJ76">
        <v>0</v>
      </c>
      <c r="FK76">
        <v>0</v>
      </c>
      <c r="FL76">
        <v>0</v>
      </c>
      <c r="FM76">
        <v>0</v>
      </c>
      <c r="FN76">
        <v>314</v>
      </c>
      <c r="FO76">
        <v>0</v>
      </c>
      <c r="FP76">
        <v>0</v>
      </c>
      <c r="FQ76">
        <v>0</v>
      </c>
      <c r="FR76">
        <v>0</v>
      </c>
      <c r="FS76">
        <v>0</v>
      </c>
      <c r="FT76">
        <v>0</v>
      </c>
      <c r="FU76">
        <v>22</v>
      </c>
      <c r="FV76">
        <v>0</v>
      </c>
      <c r="FW76">
        <v>0</v>
      </c>
      <c r="FX76">
        <v>0</v>
      </c>
      <c r="FY76">
        <v>0</v>
      </c>
      <c r="FZ76">
        <v>0</v>
      </c>
      <c r="GA76">
        <v>0</v>
      </c>
      <c r="GB76">
        <v>0</v>
      </c>
      <c r="GC76">
        <v>0</v>
      </c>
      <c r="GD76">
        <v>0</v>
      </c>
      <c r="GE76">
        <v>7.2</v>
      </c>
      <c r="GF76">
        <v>483.9</v>
      </c>
      <c r="GG76">
        <v>247.7</v>
      </c>
      <c r="GH76">
        <v>0</v>
      </c>
      <c r="GI76">
        <v>0</v>
      </c>
      <c r="GJ76">
        <v>0</v>
      </c>
      <c r="GK76">
        <v>21.3</v>
      </c>
      <c r="GL76">
        <v>561.5</v>
      </c>
      <c r="GM76">
        <v>0</v>
      </c>
      <c r="GN76">
        <v>65.7</v>
      </c>
      <c r="GO76">
        <v>0</v>
      </c>
      <c r="GP76">
        <v>0</v>
      </c>
      <c r="GQ76">
        <v>0</v>
      </c>
      <c r="GR76">
        <v>0</v>
      </c>
      <c r="GS76">
        <v>0</v>
      </c>
      <c r="GT76">
        <v>0</v>
      </c>
      <c r="GU76">
        <v>0</v>
      </c>
      <c r="GV76">
        <v>0</v>
      </c>
      <c r="GW76">
        <v>0</v>
      </c>
      <c r="GX76">
        <v>182.5</v>
      </c>
      <c r="GY76">
        <v>0</v>
      </c>
      <c r="GZ76">
        <v>0</v>
      </c>
      <c r="HA76">
        <v>936.4</v>
      </c>
      <c r="HB76">
        <v>0</v>
      </c>
      <c r="HC76">
        <v>0</v>
      </c>
      <c r="HD76">
        <v>78.099999999999994</v>
      </c>
      <c r="HE76">
        <v>0</v>
      </c>
      <c r="HF76">
        <v>0</v>
      </c>
    </row>
    <row r="77" spans="1:214" x14ac:dyDescent="0.25">
      <c r="A77" t="s">
        <v>341</v>
      </c>
      <c r="B77">
        <v>3</v>
      </c>
      <c r="C77">
        <v>0</v>
      </c>
      <c r="D77">
        <v>0</v>
      </c>
      <c r="E77">
        <v>0</v>
      </c>
      <c r="F77">
        <v>0</v>
      </c>
      <c r="G77">
        <v>0</v>
      </c>
      <c r="H77">
        <v>0</v>
      </c>
      <c r="I77">
        <v>0</v>
      </c>
      <c r="J77">
        <v>0</v>
      </c>
      <c r="K77">
        <v>0</v>
      </c>
      <c r="L77">
        <v>0</v>
      </c>
      <c r="M77">
        <v>0</v>
      </c>
      <c r="N77">
        <v>0</v>
      </c>
      <c r="O77">
        <v>0</v>
      </c>
      <c r="P77">
        <v>0</v>
      </c>
      <c r="Q77">
        <v>0</v>
      </c>
      <c r="R77">
        <v>0</v>
      </c>
      <c r="S77">
        <v>0</v>
      </c>
      <c r="T77">
        <v>0</v>
      </c>
      <c r="U77">
        <v>92.1</v>
      </c>
      <c r="V77">
        <v>0</v>
      </c>
      <c r="W77">
        <v>0</v>
      </c>
      <c r="X77">
        <v>0</v>
      </c>
      <c r="Y77">
        <v>0</v>
      </c>
      <c r="Z77">
        <v>0</v>
      </c>
      <c r="AA77">
        <v>0</v>
      </c>
      <c r="AB77">
        <v>0</v>
      </c>
      <c r="AC77">
        <v>0</v>
      </c>
      <c r="AD77">
        <v>0</v>
      </c>
      <c r="AE77">
        <v>0</v>
      </c>
      <c r="AF77">
        <v>0</v>
      </c>
      <c r="AG77">
        <v>0</v>
      </c>
      <c r="AH77">
        <v>0</v>
      </c>
      <c r="AI77">
        <v>0</v>
      </c>
      <c r="AJ77">
        <v>0</v>
      </c>
      <c r="AK77">
        <v>945.099999999999</v>
      </c>
      <c r="AL77">
        <v>0</v>
      </c>
      <c r="AM77">
        <v>23</v>
      </c>
      <c r="AN77">
        <v>0</v>
      </c>
      <c r="AO77">
        <v>0</v>
      </c>
      <c r="AP77">
        <v>0</v>
      </c>
      <c r="AQ77">
        <v>0</v>
      </c>
      <c r="AR77">
        <v>348.5</v>
      </c>
      <c r="AS77">
        <v>0</v>
      </c>
      <c r="AT77">
        <v>0</v>
      </c>
      <c r="AU77">
        <v>0</v>
      </c>
      <c r="AV77">
        <v>211.3</v>
      </c>
      <c r="AW77">
        <v>0</v>
      </c>
      <c r="AX77">
        <v>320</v>
      </c>
      <c r="AY77">
        <v>0</v>
      </c>
      <c r="AZ77">
        <v>48.4</v>
      </c>
      <c r="BA77">
        <v>0</v>
      </c>
      <c r="BB77">
        <v>0</v>
      </c>
      <c r="BC77">
        <v>60.2</v>
      </c>
      <c r="BD77">
        <v>0</v>
      </c>
      <c r="BE77">
        <v>131</v>
      </c>
      <c r="BF77">
        <v>0</v>
      </c>
      <c r="BG77">
        <v>0</v>
      </c>
      <c r="BH77">
        <v>0</v>
      </c>
      <c r="BI77">
        <v>0</v>
      </c>
      <c r="BJ77">
        <v>0</v>
      </c>
      <c r="BK77">
        <v>33.299999999999997</v>
      </c>
      <c r="BL77">
        <v>0</v>
      </c>
      <c r="BM77">
        <v>0</v>
      </c>
      <c r="BN77">
        <v>94</v>
      </c>
      <c r="BO77">
        <v>0</v>
      </c>
      <c r="BP77">
        <v>0</v>
      </c>
      <c r="BQ77">
        <v>0</v>
      </c>
      <c r="BR77">
        <v>0</v>
      </c>
      <c r="BS77">
        <v>0</v>
      </c>
      <c r="BT77">
        <v>0</v>
      </c>
      <c r="BU77">
        <v>0</v>
      </c>
      <c r="BV77">
        <v>0</v>
      </c>
      <c r="BW77">
        <v>3409.2999999999902</v>
      </c>
      <c r="BX77">
        <v>0</v>
      </c>
      <c r="BY77">
        <v>0</v>
      </c>
      <c r="BZ77">
        <v>0</v>
      </c>
      <c r="CA77">
        <v>0</v>
      </c>
      <c r="CB77">
        <v>0</v>
      </c>
      <c r="CC77">
        <v>0</v>
      </c>
      <c r="CD77">
        <v>42</v>
      </c>
      <c r="CE77">
        <v>0</v>
      </c>
      <c r="CF77">
        <v>0</v>
      </c>
      <c r="CG77" s="92">
        <v>12948.9</v>
      </c>
      <c r="CH77">
        <v>0</v>
      </c>
      <c r="CI77">
        <v>0</v>
      </c>
      <c r="CJ77">
        <v>0</v>
      </c>
      <c r="CK77">
        <v>355.5</v>
      </c>
      <c r="CL77">
        <v>0</v>
      </c>
      <c r="CM77">
        <v>0</v>
      </c>
      <c r="CN77">
        <v>0</v>
      </c>
      <c r="CO77">
        <v>0</v>
      </c>
      <c r="CP77">
        <v>0</v>
      </c>
      <c r="CQ77">
        <v>0</v>
      </c>
      <c r="CR77">
        <v>0</v>
      </c>
      <c r="CS77">
        <v>3721.7</v>
      </c>
      <c r="CT77">
        <v>0</v>
      </c>
      <c r="CU77">
        <v>0</v>
      </c>
      <c r="CV77">
        <v>82.8</v>
      </c>
      <c r="CW77">
        <v>0</v>
      </c>
      <c r="CX77">
        <v>115.3</v>
      </c>
      <c r="CY77">
        <v>0</v>
      </c>
      <c r="CZ77">
        <v>256</v>
      </c>
      <c r="DA77">
        <v>0</v>
      </c>
      <c r="DB77">
        <v>0</v>
      </c>
      <c r="DC77">
        <v>0</v>
      </c>
      <c r="DD77">
        <v>0</v>
      </c>
      <c r="DE77">
        <v>0</v>
      </c>
      <c r="DF77">
        <v>0</v>
      </c>
      <c r="DG77">
        <v>0</v>
      </c>
      <c r="DH77">
        <v>425.3</v>
      </c>
      <c r="DI77">
        <v>0</v>
      </c>
      <c r="DJ77">
        <v>0</v>
      </c>
      <c r="DK77">
        <v>0</v>
      </c>
      <c r="DL77">
        <v>532.1</v>
      </c>
      <c r="DM77">
        <v>3029</v>
      </c>
      <c r="DN77">
        <v>0</v>
      </c>
      <c r="DO77">
        <v>0</v>
      </c>
      <c r="DP77">
        <v>0</v>
      </c>
      <c r="DQ77">
        <v>0</v>
      </c>
      <c r="DR77">
        <v>0</v>
      </c>
      <c r="DS77">
        <v>29.1</v>
      </c>
      <c r="DT77">
        <v>0</v>
      </c>
      <c r="DU77">
        <v>0</v>
      </c>
      <c r="DV77">
        <v>0</v>
      </c>
      <c r="DW77">
        <v>0</v>
      </c>
      <c r="DX77">
        <v>0</v>
      </c>
      <c r="DY77">
        <v>0</v>
      </c>
      <c r="DZ77">
        <v>0</v>
      </c>
      <c r="EA77">
        <v>15.1</v>
      </c>
      <c r="EB77">
        <v>0</v>
      </c>
      <c r="EC77">
        <v>0</v>
      </c>
      <c r="ED77">
        <v>0</v>
      </c>
      <c r="EE77">
        <v>0</v>
      </c>
      <c r="EF77">
        <v>0</v>
      </c>
      <c r="EG77">
        <v>0</v>
      </c>
      <c r="EH77">
        <v>0</v>
      </c>
      <c r="EI77">
        <v>0</v>
      </c>
      <c r="EJ77">
        <v>0</v>
      </c>
      <c r="EK77">
        <v>228.1</v>
      </c>
      <c r="EL77">
        <v>0</v>
      </c>
      <c r="EM77">
        <v>0</v>
      </c>
      <c r="EN77">
        <v>0</v>
      </c>
      <c r="EO77">
        <v>0</v>
      </c>
      <c r="EP77">
        <v>0</v>
      </c>
      <c r="EQ77">
        <v>129.4</v>
      </c>
      <c r="ER77">
        <v>0</v>
      </c>
      <c r="ES77">
        <v>0</v>
      </c>
      <c r="ET77">
        <v>58</v>
      </c>
      <c r="EU77">
        <v>0</v>
      </c>
      <c r="EV77">
        <v>0</v>
      </c>
      <c r="EW77">
        <v>444.7</v>
      </c>
      <c r="EX77">
        <v>0</v>
      </c>
      <c r="EY77">
        <v>591.4</v>
      </c>
      <c r="EZ77">
        <v>57.8</v>
      </c>
      <c r="FA77">
        <v>60</v>
      </c>
      <c r="FB77">
        <v>0</v>
      </c>
      <c r="FC77">
        <v>0</v>
      </c>
      <c r="FD77">
        <v>0</v>
      </c>
      <c r="FE77">
        <v>0</v>
      </c>
      <c r="FF77">
        <v>0</v>
      </c>
      <c r="FG77">
        <v>0</v>
      </c>
      <c r="FH77">
        <v>0</v>
      </c>
      <c r="FI77">
        <v>0</v>
      </c>
      <c r="FJ77">
        <v>0</v>
      </c>
      <c r="FK77">
        <v>0</v>
      </c>
      <c r="FL77">
        <v>0</v>
      </c>
      <c r="FM77">
        <v>0</v>
      </c>
      <c r="FN77">
        <v>0</v>
      </c>
      <c r="FO77">
        <v>0</v>
      </c>
      <c r="FP77">
        <v>0</v>
      </c>
      <c r="FQ77">
        <v>0</v>
      </c>
      <c r="FR77">
        <v>90.4</v>
      </c>
      <c r="FS77">
        <v>0</v>
      </c>
      <c r="FT77">
        <v>0</v>
      </c>
      <c r="FU77">
        <v>0</v>
      </c>
      <c r="FV77">
        <v>0</v>
      </c>
      <c r="FW77">
        <v>0</v>
      </c>
      <c r="FX77">
        <v>0</v>
      </c>
      <c r="FY77">
        <v>0</v>
      </c>
      <c r="FZ77">
        <v>0</v>
      </c>
      <c r="GA77">
        <v>0</v>
      </c>
      <c r="GB77">
        <v>0</v>
      </c>
      <c r="GC77">
        <v>0</v>
      </c>
      <c r="GD77">
        <v>0</v>
      </c>
      <c r="GE77">
        <v>0</v>
      </c>
      <c r="GF77">
        <v>0</v>
      </c>
      <c r="GG77">
        <v>0</v>
      </c>
      <c r="GH77">
        <v>0</v>
      </c>
      <c r="GI77">
        <v>0</v>
      </c>
      <c r="GJ77">
        <v>0</v>
      </c>
      <c r="GK77">
        <v>0</v>
      </c>
      <c r="GL77">
        <v>760</v>
      </c>
      <c r="GM77">
        <v>0</v>
      </c>
      <c r="GN77">
        <v>0</v>
      </c>
      <c r="GO77">
        <v>0</v>
      </c>
      <c r="GP77">
        <v>0</v>
      </c>
      <c r="GQ77">
        <v>0</v>
      </c>
      <c r="GR77">
        <v>0</v>
      </c>
      <c r="GS77">
        <v>0</v>
      </c>
      <c r="GT77">
        <v>0</v>
      </c>
      <c r="GU77">
        <v>0</v>
      </c>
      <c r="GV77">
        <v>0</v>
      </c>
      <c r="GW77">
        <v>0</v>
      </c>
      <c r="GX77">
        <v>0</v>
      </c>
      <c r="GY77">
        <v>0</v>
      </c>
      <c r="GZ77">
        <v>0</v>
      </c>
      <c r="HA77">
        <v>0</v>
      </c>
      <c r="HB77">
        <v>0</v>
      </c>
      <c r="HC77">
        <v>0</v>
      </c>
      <c r="HD77">
        <v>0</v>
      </c>
      <c r="HE77">
        <v>0</v>
      </c>
      <c r="HF77">
        <v>0</v>
      </c>
    </row>
    <row r="78" spans="1:214" x14ac:dyDescent="0.25">
      <c r="A78" t="s">
        <v>342</v>
      </c>
      <c r="B78">
        <v>4</v>
      </c>
      <c r="C78">
        <v>56.7</v>
      </c>
      <c r="D78">
        <v>0</v>
      </c>
      <c r="E78">
        <v>0</v>
      </c>
      <c r="F78">
        <v>0</v>
      </c>
      <c r="G78">
        <v>0</v>
      </c>
      <c r="H78">
        <v>0</v>
      </c>
      <c r="I78">
        <v>88.9</v>
      </c>
      <c r="J78">
        <v>0</v>
      </c>
      <c r="K78">
        <v>0</v>
      </c>
      <c r="L78">
        <v>0</v>
      </c>
      <c r="M78">
        <v>7.8</v>
      </c>
      <c r="N78">
        <v>0</v>
      </c>
      <c r="O78">
        <v>0</v>
      </c>
      <c r="P78">
        <v>0</v>
      </c>
      <c r="Q78">
        <v>68.400000000000006</v>
      </c>
      <c r="R78">
        <v>0</v>
      </c>
      <c r="S78">
        <v>474.7</v>
      </c>
      <c r="T78">
        <v>0</v>
      </c>
      <c r="U78">
        <v>51.7</v>
      </c>
      <c r="V78">
        <v>0</v>
      </c>
      <c r="W78">
        <v>0</v>
      </c>
      <c r="X78">
        <v>0</v>
      </c>
      <c r="Y78">
        <v>0</v>
      </c>
      <c r="Z78">
        <v>20</v>
      </c>
      <c r="AA78">
        <v>0</v>
      </c>
      <c r="AB78">
        <v>90.9</v>
      </c>
      <c r="AC78">
        <v>0</v>
      </c>
      <c r="AD78">
        <v>0</v>
      </c>
      <c r="AE78">
        <v>0</v>
      </c>
      <c r="AF78">
        <v>0</v>
      </c>
      <c r="AG78">
        <v>0</v>
      </c>
      <c r="AH78">
        <v>0</v>
      </c>
      <c r="AI78">
        <v>2315.8000000000002</v>
      </c>
      <c r="AJ78">
        <v>0</v>
      </c>
      <c r="AK78">
        <v>323.79999999999899</v>
      </c>
      <c r="AL78">
        <v>0</v>
      </c>
      <c r="AM78">
        <v>1.7</v>
      </c>
      <c r="AN78">
        <v>0</v>
      </c>
      <c r="AO78">
        <v>0</v>
      </c>
      <c r="AP78">
        <v>0</v>
      </c>
      <c r="AQ78">
        <v>0</v>
      </c>
      <c r="AR78">
        <v>0</v>
      </c>
      <c r="AS78">
        <v>28.4</v>
      </c>
      <c r="AT78">
        <v>0</v>
      </c>
      <c r="AU78">
        <v>0</v>
      </c>
      <c r="AV78">
        <v>123.6</v>
      </c>
      <c r="AW78">
        <v>122</v>
      </c>
      <c r="AX78">
        <v>0</v>
      </c>
      <c r="AY78">
        <v>0</v>
      </c>
      <c r="AZ78">
        <v>0</v>
      </c>
      <c r="BA78">
        <v>17.7</v>
      </c>
      <c r="BB78">
        <v>0</v>
      </c>
      <c r="BC78">
        <v>53.7</v>
      </c>
      <c r="BD78">
        <v>1457.3</v>
      </c>
      <c r="BE78">
        <v>8.6</v>
      </c>
      <c r="BF78">
        <v>0</v>
      </c>
      <c r="BG78">
        <v>195.8</v>
      </c>
      <c r="BH78">
        <v>0</v>
      </c>
      <c r="BI78">
        <v>0</v>
      </c>
      <c r="BJ78">
        <v>0</v>
      </c>
      <c r="BK78">
        <v>57.4</v>
      </c>
      <c r="BL78">
        <v>0</v>
      </c>
      <c r="BM78">
        <v>36</v>
      </c>
      <c r="BN78">
        <v>0</v>
      </c>
      <c r="BO78">
        <v>0</v>
      </c>
      <c r="BP78">
        <v>20.2</v>
      </c>
      <c r="BQ78">
        <v>36</v>
      </c>
      <c r="BR78">
        <v>0</v>
      </c>
      <c r="BS78">
        <v>349.1</v>
      </c>
      <c r="BT78">
        <v>58.7</v>
      </c>
      <c r="BU78">
        <v>0</v>
      </c>
      <c r="BV78">
        <v>0</v>
      </c>
      <c r="BW78">
        <v>526.1</v>
      </c>
      <c r="BX78">
        <v>0</v>
      </c>
      <c r="BY78">
        <v>0</v>
      </c>
      <c r="BZ78">
        <v>0</v>
      </c>
      <c r="CA78">
        <v>0</v>
      </c>
      <c r="CB78">
        <v>0</v>
      </c>
      <c r="CC78">
        <v>9.1</v>
      </c>
      <c r="CD78">
        <v>31.5</v>
      </c>
      <c r="CE78">
        <v>0</v>
      </c>
      <c r="CF78">
        <v>0</v>
      </c>
      <c r="CG78" s="92">
        <v>27799.199999999899</v>
      </c>
      <c r="CH78">
        <v>0</v>
      </c>
      <c r="CI78">
        <v>0</v>
      </c>
      <c r="CJ78">
        <v>0</v>
      </c>
      <c r="CK78">
        <v>98.5</v>
      </c>
      <c r="CL78">
        <v>0</v>
      </c>
      <c r="CM78">
        <v>0</v>
      </c>
      <c r="CN78">
        <v>0</v>
      </c>
      <c r="CO78">
        <v>0</v>
      </c>
      <c r="CP78">
        <v>0</v>
      </c>
      <c r="CQ78">
        <v>0</v>
      </c>
      <c r="CR78">
        <v>0</v>
      </c>
      <c r="CS78">
        <v>863.19999999999902</v>
      </c>
      <c r="CT78">
        <v>0</v>
      </c>
      <c r="CU78">
        <v>0</v>
      </c>
      <c r="CV78">
        <v>0</v>
      </c>
      <c r="CW78">
        <v>0</v>
      </c>
      <c r="CX78">
        <v>0</v>
      </c>
      <c r="CY78">
        <v>0</v>
      </c>
      <c r="CZ78">
        <v>0</v>
      </c>
      <c r="DA78">
        <v>0</v>
      </c>
      <c r="DB78">
        <v>0</v>
      </c>
      <c r="DC78">
        <v>196</v>
      </c>
      <c r="DD78">
        <v>0</v>
      </c>
      <c r="DE78">
        <v>0</v>
      </c>
      <c r="DF78">
        <v>0</v>
      </c>
      <c r="DG78">
        <v>0</v>
      </c>
      <c r="DH78">
        <v>140.69999999999999</v>
      </c>
      <c r="DI78">
        <v>44</v>
      </c>
      <c r="DJ78">
        <v>241.29999999999899</v>
      </c>
      <c r="DK78">
        <v>0</v>
      </c>
      <c r="DL78">
        <v>1909.5</v>
      </c>
      <c r="DM78">
        <v>1272.0999999999999</v>
      </c>
      <c r="DN78">
        <v>0</v>
      </c>
      <c r="DO78">
        <v>0</v>
      </c>
      <c r="DP78">
        <v>0</v>
      </c>
      <c r="DQ78">
        <v>0</v>
      </c>
      <c r="DR78">
        <v>0</v>
      </c>
      <c r="DS78">
        <v>0</v>
      </c>
      <c r="DT78">
        <v>223.7</v>
      </c>
      <c r="DU78">
        <v>0</v>
      </c>
      <c r="DV78">
        <v>82.3</v>
      </c>
      <c r="DW78">
        <v>42.6</v>
      </c>
      <c r="DX78">
        <v>0</v>
      </c>
      <c r="DY78">
        <v>0</v>
      </c>
      <c r="DZ78">
        <v>440.4</v>
      </c>
      <c r="EA78">
        <v>0</v>
      </c>
      <c r="EB78">
        <v>0</v>
      </c>
      <c r="EC78">
        <v>0</v>
      </c>
      <c r="ED78">
        <v>429.9</v>
      </c>
      <c r="EE78">
        <v>0</v>
      </c>
      <c r="EF78">
        <v>0</v>
      </c>
      <c r="EG78">
        <v>120</v>
      </c>
      <c r="EH78">
        <v>0</v>
      </c>
      <c r="EI78">
        <v>0</v>
      </c>
      <c r="EJ78">
        <v>34.4</v>
      </c>
      <c r="EK78">
        <v>607.099999999999</v>
      </c>
      <c r="EL78">
        <v>0</v>
      </c>
      <c r="EM78">
        <v>0</v>
      </c>
      <c r="EN78">
        <v>0</v>
      </c>
      <c r="EO78">
        <v>0</v>
      </c>
      <c r="EP78">
        <v>0</v>
      </c>
      <c r="EQ78">
        <v>130.80000000000001</v>
      </c>
      <c r="ER78">
        <v>0</v>
      </c>
      <c r="ES78">
        <v>0</v>
      </c>
      <c r="ET78">
        <v>97.4</v>
      </c>
      <c r="EU78">
        <v>0</v>
      </c>
      <c r="EV78">
        <v>0</v>
      </c>
      <c r="EW78">
        <v>7.1</v>
      </c>
      <c r="EX78">
        <v>463.4</v>
      </c>
      <c r="EY78">
        <v>51.599999999999902</v>
      </c>
      <c r="EZ78">
        <v>0</v>
      </c>
      <c r="FA78">
        <v>9.1999999999999993</v>
      </c>
      <c r="FB78">
        <v>0</v>
      </c>
      <c r="FC78">
        <v>0</v>
      </c>
      <c r="FD78">
        <v>0</v>
      </c>
      <c r="FE78">
        <v>0</v>
      </c>
      <c r="FF78">
        <v>0</v>
      </c>
      <c r="FG78">
        <v>0</v>
      </c>
      <c r="FH78">
        <v>0</v>
      </c>
      <c r="FI78">
        <v>0</v>
      </c>
      <c r="FJ78">
        <v>0</v>
      </c>
      <c r="FK78">
        <v>0</v>
      </c>
      <c r="FL78">
        <v>0</v>
      </c>
      <c r="FM78">
        <v>0</v>
      </c>
      <c r="FN78">
        <v>4053.6</v>
      </c>
      <c r="FO78">
        <v>159.1</v>
      </c>
      <c r="FP78">
        <v>0</v>
      </c>
      <c r="FQ78">
        <v>0</v>
      </c>
      <c r="FR78">
        <v>270</v>
      </c>
      <c r="FS78">
        <v>0</v>
      </c>
      <c r="FT78">
        <v>51.5</v>
      </c>
      <c r="FU78">
        <v>79.5</v>
      </c>
      <c r="FV78">
        <v>21.5</v>
      </c>
      <c r="FW78">
        <v>0</v>
      </c>
      <c r="FX78">
        <v>0</v>
      </c>
      <c r="FY78">
        <v>0</v>
      </c>
      <c r="FZ78">
        <v>0</v>
      </c>
      <c r="GA78">
        <v>0</v>
      </c>
      <c r="GB78">
        <v>0</v>
      </c>
      <c r="GC78">
        <v>0</v>
      </c>
      <c r="GD78">
        <v>0</v>
      </c>
      <c r="GE78">
        <v>0</v>
      </c>
      <c r="GF78">
        <v>322.89999999999998</v>
      </c>
      <c r="GG78">
        <v>0</v>
      </c>
      <c r="GH78">
        <v>0</v>
      </c>
      <c r="GI78">
        <v>376.3</v>
      </c>
      <c r="GJ78">
        <v>299.3</v>
      </c>
      <c r="GK78">
        <v>0</v>
      </c>
      <c r="GL78">
        <v>0</v>
      </c>
      <c r="GM78">
        <v>0</v>
      </c>
      <c r="GN78">
        <v>38.200000000000003</v>
      </c>
      <c r="GO78">
        <v>0</v>
      </c>
      <c r="GP78">
        <v>0</v>
      </c>
      <c r="GQ78">
        <v>50</v>
      </c>
      <c r="GR78">
        <v>0</v>
      </c>
      <c r="GS78">
        <v>0</v>
      </c>
      <c r="GT78">
        <v>0</v>
      </c>
      <c r="GU78">
        <v>0</v>
      </c>
      <c r="GV78">
        <v>0</v>
      </c>
      <c r="GW78">
        <v>0</v>
      </c>
      <c r="GX78">
        <v>11.2</v>
      </c>
      <c r="GY78">
        <v>0</v>
      </c>
      <c r="GZ78">
        <v>1101.3999999999901</v>
      </c>
      <c r="HA78">
        <v>12.7</v>
      </c>
      <c r="HB78">
        <v>0</v>
      </c>
      <c r="HC78">
        <v>0</v>
      </c>
      <c r="HD78">
        <v>0</v>
      </c>
      <c r="HE78">
        <v>0</v>
      </c>
      <c r="HF78">
        <v>0</v>
      </c>
    </row>
    <row r="79" spans="1:214" x14ac:dyDescent="0.25">
      <c r="A79" t="s">
        <v>343</v>
      </c>
      <c r="B79">
        <v>5</v>
      </c>
      <c r="C79">
        <v>40.1</v>
      </c>
      <c r="D79">
        <v>0</v>
      </c>
      <c r="E79">
        <v>0</v>
      </c>
      <c r="F79">
        <v>0</v>
      </c>
      <c r="G79">
        <v>0</v>
      </c>
      <c r="H79">
        <v>0</v>
      </c>
      <c r="I79">
        <v>0</v>
      </c>
      <c r="J79">
        <v>0</v>
      </c>
      <c r="K79">
        <v>0</v>
      </c>
      <c r="L79">
        <v>0</v>
      </c>
      <c r="M79">
        <v>5.3</v>
      </c>
      <c r="N79">
        <v>0</v>
      </c>
      <c r="O79">
        <v>0</v>
      </c>
      <c r="P79">
        <v>126.1</v>
      </c>
      <c r="Q79">
        <v>16</v>
      </c>
      <c r="R79">
        <v>0</v>
      </c>
      <c r="S79">
        <v>816.6</v>
      </c>
      <c r="T79">
        <v>0</v>
      </c>
      <c r="U79">
        <v>0</v>
      </c>
      <c r="V79">
        <v>0</v>
      </c>
      <c r="W79">
        <v>0</v>
      </c>
      <c r="X79">
        <v>0</v>
      </c>
      <c r="Y79">
        <v>0</v>
      </c>
      <c r="Z79">
        <v>0</v>
      </c>
      <c r="AA79">
        <v>0</v>
      </c>
      <c r="AB79">
        <v>0</v>
      </c>
      <c r="AC79">
        <v>0</v>
      </c>
      <c r="AD79">
        <v>0</v>
      </c>
      <c r="AE79">
        <v>0</v>
      </c>
      <c r="AF79">
        <v>0</v>
      </c>
      <c r="AG79">
        <v>0</v>
      </c>
      <c r="AH79">
        <v>211</v>
      </c>
      <c r="AI79">
        <v>0</v>
      </c>
      <c r="AJ79">
        <v>0</v>
      </c>
      <c r="AK79">
        <v>0</v>
      </c>
      <c r="AL79">
        <v>0</v>
      </c>
      <c r="AM79">
        <v>241.2</v>
      </c>
      <c r="AN79">
        <v>0</v>
      </c>
      <c r="AO79">
        <v>0</v>
      </c>
      <c r="AP79">
        <v>0</v>
      </c>
      <c r="AQ79">
        <v>0</v>
      </c>
      <c r="AR79">
        <v>0</v>
      </c>
      <c r="AS79">
        <v>0</v>
      </c>
      <c r="AT79">
        <v>0</v>
      </c>
      <c r="AU79">
        <v>0</v>
      </c>
      <c r="AV79">
        <v>0</v>
      </c>
      <c r="AW79">
        <v>0</v>
      </c>
      <c r="AX79">
        <v>0</v>
      </c>
      <c r="AY79">
        <v>0</v>
      </c>
      <c r="AZ79">
        <v>0</v>
      </c>
      <c r="BA79">
        <v>0</v>
      </c>
      <c r="BB79">
        <v>0</v>
      </c>
      <c r="BC79">
        <v>3252.8</v>
      </c>
      <c r="BD79">
        <v>0</v>
      </c>
      <c r="BE79">
        <v>4</v>
      </c>
      <c r="BF79">
        <v>42</v>
      </c>
      <c r="BG79">
        <v>0</v>
      </c>
      <c r="BH79">
        <v>0</v>
      </c>
      <c r="BI79">
        <v>0</v>
      </c>
      <c r="BJ79">
        <v>0</v>
      </c>
      <c r="BK79">
        <v>0</v>
      </c>
      <c r="BL79">
        <v>0</v>
      </c>
      <c r="BM79">
        <v>0</v>
      </c>
      <c r="BN79">
        <v>8</v>
      </c>
      <c r="BO79">
        <v>0</v>
      </c>
      <c r="BP79">
        <v>0</v>
      </c>
      <c r="BQ79">
        <v>0</v>
      </c>
      <c r="BR79">
        <v>0</v>
      </c>
      <c r="BS79">
        <v>391.8</v>
      </c>
      <c r="BT79">
        <v>0</v>
      </c>
      <c r="BU79">
        <v>0</v>
      </c>
      <c r="BV79">
        <v>0</v>
      </c>
      <c r="BW79">
        <v>0</v>
      </c>
      <c r="BX79">
        <v>0</v>
      </c>
      <c r="BY79">
        <v>0</v>
      </c>
      <c r="BZ79">
        <v>1026.0999999999999</v>
      </c>
      <c r="CA79">
        <v>0</v>
      </c>
      <c r="CB79">
        <v>0</v>
      </c>
      <c r="CC79">
        <v>0</v>
      </c>
      <c r="CD79">
        <v>0</v>
      </c>
      <c r="CE79">
        <v>333.3</v>
      </c>
      <c r="CF79">
        <v>0</v>
      </c>
      <c r="CG79" s="92">
        <v>6838.5</v>
      </c>
      <c r="CH79">
        <v>0</v>
      </c>
      <c r="CI79">
        <v>0</v>
      </c>
      <c r="CJ79">
        <v>0</v>
      </c>
      <c r="CK79">
        <v>0</v>
      </c>
      <c r="CL79">
        <v>0</v>
      </c>
      <c r="CM79">
        <v>0</v>
      </c>
      <c r="CN79">
        <v>0</v>
      </c>
      <c r="CO79">
        <v>0</v>
      </c>
      <c r="CP79">
        <v>0</v>
      </c>
      <c r="CQ79">
        <v>0</v>
      </c>
      <c r="CR79">
        <v>0</v>
      </c>
      <c r="CS79">
        <v>320.3</v>
      </c>
      <c r="CT79">
        <v>0</v>
      </c>
      <c r="CU79">
        <v>0</v>
      </c>
      <c r="CV79">
        <v>0</v>
      </c>
      <c r="CW79">
        <v>0</v>
      </c>
      <c r="CX79">
        <v>0</v>
      </c>
      <c r="CY79">
        <v>0</v>
      </c>
      <c r="CZ79">
        <v>0</v>
      </c>
      <c r="DA79">
        <v>0</v>
      </c>
      <c r="DB79">
        <v>0</v>
      </c>
      <c r="DC79">
        <v>0</v>
      </c>
      <c r="DD79">
        <v>0</v>
      </c>
      <c r="DE79">
        <v>0</v>
      </c>
      <c r="DF79">
        <v>0</v>
      </c>
      <c r="DG79">
        <v>0</v>
      </c>
      <c r="DH79">
        <v>0</v>
      </c>
      <c r="DI79">
        <v>0</v>
      </c>
      <c r="DJ79">
        <v>68.599999999999994</v>
      </c>
      <c r="DK79">
        <v>0</v>
      </c>
      <c r="DL79">
        <v>868.6</v>
      </c>
      <c r="DM79">
        <v>455.5</v>
      </c>
      <c r="DN79">
        <v>0</v>
      </c>
      <c r="DO79">
        <v>0</v>
      </c>
      <c r="DP79">
        <v>0</v>
      </c>
      <c r="DQ79">
        <v>0</v>
      </c>
      <c r="DR79">
        <v>0</v>
      </c>
      <c r="DS79">
        <v>1247.69999999999</v>
      </c>
      <c r="DT79">
        <v>0</v>
      </c>
      <c r="DU79">
        <v>0</v>
      </c>
      <c r="DV79">
        <v>0</v>
      </c>
      <c r="DW79">
        <v>0</v>
      </c>
      <c r="DX79">
        <v>0</v>
      </c>
      <c r="DY79">
        <v>0</v>
      </c>
      <c r="DZ79">
        <v>0</v>
      </c>
      <c r="EA79">
        <v>0</v>
      </c>
      <c r="EB79">
        <v>0</v>
      </c>
      <c r="EC79">
        <v>0</v>
      </c>
      <c r="ED79">
        <v>112.9</v>
      </c>
      <c r="EE79">
        <v>0</v>
      </c>
      <c r="EF79">
        <v>0</v>
      </c>
      <c r="EG79">
        <v>0</v>
      </c>
      <c r="EH79">
        <v>0</v>
      </c>
      <c r="EI79">
        <v>0</v>
      </c>
      <c r="EJ79">
        <v>5.9</v>
      </c>
      <c r="EK79">
        <v>0</v>
      </c>
      <c r="EL79">
        <v>0</v>
      </c>
      <c r="EM79">
        <v>0</v>
      </c>
      <c r="EN79">
        <v>0</v>
      </c>
      <c r="EO79">
        <v>0</v>
      </c>
      <c r="EP79">
        <v>0</v>
      </c>
      <c r="EQ79">
        <v>0</v>
      </c>
      <c r="ER79">
        <v>0</v>
      </c>
      <c r="ES79">
        <v>0</v>
      </c>
      <c r="ET79">
        <v>0</v>
      </c>
      <c r="EU79">
        <v>0</v>
      </c>
      <c r="EV79">
        <v>0</v>
      </c>
      <c r="EW79">
        <v>0</v>
      </c>
      <c r="EX79">
        <v>0</v>
      </c>
      <c r="EY79">
        <v>37</v>
      </c>
      <c r="EZ79">
        <v>206.4</v>
      </c>
      <c r="FA79">
        <v>0</v>
      </c>
      <c r="FB79">
        <v>0</v>
      </c>
      <c r="FC79">
        <v>0</v>
      </c>
      <c r="FD79">
        <v>0</v>
      </c>
      <c r="FE79">
        <v>0</v>
      </c>
      <c r="FF79">
        <v>0</v>
      </c>
      <c r="FG79">
        <v>0</v>
      </c>
      <c r="FH79">
        <v>0</v>
      </c>
      <c r="FI79">
        <v>0</v>
      </c>
      <c r="FJ79">
        <v>0</v>
      </c>
      <c r="FK79">
        <v>0</v>
      </c>
      <c r="FL79">
        <v>0</v>
      </c>
      <c r="FM79">
        <v>0</v>
      </c>
      <c r="FN79">
        <v>2245</v>
      </c>
      <c r="FO79">
        <v>276.5</v>
      </c>
      <c r="FP79">
        <v>0</v>
      </c>
      <c r="FQ79">
        <v>0</v>
      </c>
      <c r="FR79">
        <v>0</v>
      </c>
      <c r="FS79">
        <v>0</v>
      </c>
      <c r="FT79">
        <v>0</v>
      </c>
      <c r="FU79">
        <v>105.7</v>
      </c>
      <c r="FV79">
        <v>0</v>
      </c>
      <c r="FW79">
        <v>0</v>
      </c>
      <c r="FX79">
        <v>0</v>
      </c>
      <c r="FY79">
        <v>0</v>
      </c>
      <c r="FZ79">
        <v>0</v>
      </c>
      <c r="GA79">
        <v>0</v>
      </c>
      <c r="GB79">
        <v>0</v>
      </c>
      <c r="GC79">
        <v>0</v>
      </c>
      <c r="GD79">
        <v>13.8</v>
      </c>
      <c r="GE79">
        <v>3148.7</v>
      </c>
      <c r="GF79">
        <v>0</v>
      </c>
      <c r="GG79">
        <v>0</v>
      </c>
      <c r="GH79">
        <v>0</v>
      </c>
      <c r="GI79">
        <v>0</v>
      </c>
      <c r="GJ79">
        <v>0</v>
      </c>
      <c r="GK79">
        <v>0</v>
      </c>
      <c r="GL79">
        <v>0</v>
      </c>
      <c r="GM79">
        <v>0</v>
      </c>
      <c r="GN79">
        <v>0</v>
      </c>
      <c r="GO79">
        <v>0</v>
      </c>
      <c r="GP79">
        <v>340</v>
      </c>
      <c r="GQ79">
        <v>0</v>
      </c>
      <c r="GR79">
        <v>0</v>
      </c>
      <c r="GS79">
        <v>0</v>
      </c>
      <c r="GT79">
        <v>0</v>
      </c>
      <c r="GU79">
        <v>1258</v>
      </c>
      <c r="GV79">
        <v>0</v>
      </c>
      <c r="GW79">
        <v>0</v>
      </c>
      <c r="GX79">
        <v>0</v>
      </c>
      <c r="GY79">
        <v>0</v>
      </c>
      <c r="GZ79">
        <v>0</v>
      </c>
      <c r="HA79">
        <v>0</v>
      </c>
      <c r="HB79">
        <v>0</v>
      </c>
      <c r="HC79">
        <v>0</v>
      </c>
      <c r="HD79">
        <v>0</v>
      </c>
      <c r="HE79">
        <v>0</v>
      </c>
      <c r="HF79">
        <v>0</v>
      </c>
    </row>
    <row r="80" spans="1:214" x14ac:dyDescent="0.25">
      <c r="A80" t="s">
        <v>344</v>
      </c>
      <c r="B80">
        <v>6</v>
      </c>
      <c r="C80">
        <v>5754.5</v>
      </c>
      <c r="D80">
        <v>0</v>
      </c>
      <c r="E80">
        <v>0</v>
      </c>
      <c r="F80">
        <v>77.3</v>
      </c>
      <c r="G80">
        <v>0</v>
      </c>
      <c r="H80">
        <v>0</v>
      </c>
      <c r="I80">
        <v>0</v>
      </c>
      <c r="J80">
        <v>0</v>
      </c>
      <c r="K80">
        <v>444.2</v>
      </c>
      <c r="L80">
        <v>0</v>
      </c>
      <c r="M80">
        <v>0</v>
      </c>
      <c r="N80">
        <v>0</v>
      </c>
      <c r="O80">
        <v>0</v>
      </c>
      <c r="P80">
        <v>0</v>
      </c>
      <c r="Q80">
        <v>0</v>
      </c>
      <c r="R80">
        <v>0</v>
      </c>
      <c r="S80">
        <v>41.7</v>
      </c>
      <c r="T80">
        <v>0</v>
      </c>
      <c r="U80">
        <v>65.900000000000006</v>
      </c>
      <c r="V80">
        <v>0</v>
      </c>
      <c r="W80">
        <v>0</v>
      </c>
      <c r="X80">
        <v>0</v>
      </c>
      <c r="Y80">
        <v>0</v>
      </c>
      <c r="Z80">
        <v>0</v>
      </c>
      <c r="AA80">
        <v>0</v>
      </c>
      <c r="AB80">
        <v>0</v>
      </c>
      <c r="AC80">
        <v>0</v>
      </c>
      <c r="AD80">
        <v>0</v>
      </c>
      <c r="AE80">
        <v>0</v>
      </c>
      <c r="AF80">
        <v>0</v>
      </c>
      <c r="AG80">
        <v>0</v>
      </c>
      <c r="AH80">
        <v>0</v>
      </c>
      <c r="AI80">
        <v>531.4</v>
      </c>
      <c r="AJ80">
        <v>0</v>
      </c>
      <c r="AK80">
        <v>123.6</v>
      </c>
      <c r="AL80">
        <v>0</v>
      </c>
      <c r="AM80">
        <v>0</v>
      </c>
      <c r="AN80">
        <v>0</v>
      </c>
      <c r="AO80">
        <v>82.6</v>
      </c>
      <c r="AP80">
        <v>0</v>
      </c>
      <c r="AQ80">
        <v>0</v>
      </c>
      <c r="AR80">
        <v>0</v>
      </c>
      <c r="AS80">
        <v>0</v>
      </c>
      <c r="AT80">
        <v>0</v>
      </c>
      <c r="AU80">
        <v>0</v>
      </c>
      <c r="AV80">
        <v>0</v>
      </c>
      <c r="AW80">
        <v>0</v>
      </c>
      <c r="AX80">
        <v>0</v>
      </c>
      <c r="AY80">
        <v>0</v>
      </c>
      <c r="AZ80">
        <v>0</v>
      </c>
      <c r="BA80">
        <v>0</v>
      </c>
      <c r="BB80">
        <v>0</v>
      </c>
      <c r="BC80">
        <v>3656.1</v>
      </c>
      <c r="BD80">
        <v>1920.3</v>
      </c>
      <c r="BE80">
        <v>0</v>
      </c>
      <c r="BF80">
        <v>0</v>
      </c>
      <c r="BG80">
        <v>519.9</v>
      </c>
      <c r="BH80">
        <v>0</v>
      </c>
      <c r="BI80">
        <v>0</v>
      </c>
      <c r="BJ80">
        <v>0</v>
      </c>
      <c r="BK80">
        <v>0</v>
      </c>
      <c r="BL80">
        <v>1550.4</v>
      </c>
      <c r="BM80">
        <v>0</v>
      </c>
      <c r="BN80">
        <v>0</v>
      </c>
      <c r="BO80">
        <v>0</v>
      </c>
      <c r="BP80">
        <v>0</v>
      </c>
      <c r="BQ80">
        <v>0</v>
      </c>
      <c r="BR80">
        <v>0</v>
      </c>
      <c r="BS80">
        <v>0</v>
      </c>
      <c r="BT80">
        <v>0</v>
      </c>
      <c r="BU80">
        <v>0</v>
      </c>
      <c r="BV80">
        <v>0</v>
      </c>
      <c r="BW80">
        <v>0</v>
      </c>
      <c r="BX80">
        <v>0</v>
      </c>
      <c r="BY80">
        <v>134.30000000000001</v>
      </c>
      <c r="BZ80">
        <v>861.5</v>
      </c>
      <c r="CA80">
        <v>0</v>
      </c>
      <c r="CB80">
        <v>0</v>
      </c>
      <c r="CC80">
        <v>0</v>
      </c>
      <c r="CD80">
        <v>0</v>
      </c>
      <c r="CE80">
        <v>0</v>
      </c>
      <c r="CF80">
        <v>1170.8</v>
      </c>
      <c r="CG80" s="92">
        <v>11140.3</v>
      </c>
      <c r="CH80">
        <v>0</v>
      </c>
      <c r="CI80">
        <v>0</v>
      </c>
      <c r="CJ80">
        <v>0</v>
      </c>
      <c r="CK80">
        <v>399.4</v>
      </c>
      <c r="CL80">
        <v>0</v>
      </c>
      <c r="CM80">
        <v>0</v>
      </c>
      <c r="CN80">
        <v>0</v>
      </c>
      <c r="CO80">
        <v>0</v>
      </c>
      <c r="CP80">
        <v>0</v>
      </c>
      <c r="CQ80">
        <v>0</v>
      </c>
      <c r="CR80">
        <v>0</v>
      </c>
      <c r="CS80">
        <v>168</v>
      </c>
      <c r="CT80">
        <v>0</v>
      </c>
      <c r="CU80">
        <v>0</v>
      </c>
      <c r="CV80">
        <v>0</v>
      </c>
      <c r="CW80">
        <v>0</v>
      </c>
      <c r="CX80">
        <v>0</v>
      </c>
      <c r="CY80">
        <v>0</v>
      </c>
      <c r="CZ80">
        <v>0</v>
      </c>
      <c r="DA80">
        <v>0</v>
      </c>
      <c r="DB80">
        <v>1000</v>
      </c>
      <c r="DC80">
        <v>0</v>
      </c>
      <c r="DD80">
        <v>0</v>
      </c>
      <c r="DE80">
        <v>0</v>
      </c>
      <c r="DF80">
        <v>0</v>
      </c>
      <c r="DG80">
        <v>0</v>
      </c>
      <c r="DH80">
        <v>67.5</v>
      </c>
      <c r="DI80">
        <v>0</v>
      </c>
      <c r="DJ80">
        <v>0</v>
      </c>
      <c r="DK80">
        <v>0</v>
      </c>
      <c r="DL80">
        <v>0</v>
      </c>
      <c r="DM80">
        <v>1911.2</v>
      </c>
      <c r="DN80">
        <v>0</v>
      </c>
      <c r="DO80">
        <v>0</v>
      </c>
      <c r="DP80">
        <v>0</v>
      </c>
      <c r="DQ80">
        <v>0</v>
      </c>
      <c r="DR80">
        <v>0</v>
      </c>
      <c r="DS80">
        <v>283.2</v>
      </c>
      <c r="DT80">
        <v>0</v>
      </c>
      <c r="DU80">
        <v>0</v>
      </c>
      <c r="DV80">
        <v>0</v>
      </c>
      <c r="DW80">
        <v>0</v>
      </c>
      <c r="DX80">
        <v>0</v>
      </c>
      <c r="DY80">
        <v>0</v>
      </c>
      <c r="DZ80">
        <v>0</v>
      </c>
      <c r="EA80">
        <v>0</v>
      </c>
      <c r="EB80">
        <v>0</v>
      </c>
      <c r="EC80">
        <v>0</v>
      </c>
      <c r="ED80">
        <v>0</v>
      </c>
      <c r="EE80">
        <v>0</v>
      </c>
      <c r="EF80">
        <v>0</v>
      </c>
      <c r="EG80">
        <v>0</v>
      </c>
      <c r="EH80">
        <v>0</v>
      </c>
      <c r="EI80">
        <v>0</v>
      </c>
      <c r="EJ80">
        <v>131.80000000000001</v>
      </c>
      <c r="EK80">
        <v>0</v>
      </c>
      <c r="EL80">
        <v>0</v>
      </c>
      <c r="EM80">
        <v>0</v>
      </c>
      <c r="EN80">
        <v>0</v>
      </c>
      <c r="EO80">
        <v>0</v>
      </c>
      <c r="EP80">
        <v>0</v>
      </c>
      <c r="EQ80">
        <v>3.4</v>
      </c>
      <c r="ER80">
        <v>0</v>
      </c>
      <c r="ES80">
        <v>0</v>
      </c>
      <c r="ET80">
        <v>0</v>
      </c>
      <c r="EU80">
        <v>0</v>
      </c>
      <c r="EV80">
        <v>0</v>
      </c>
      <c r="EW80">
        <v>0</v>
      </c>
      <c r="EX80">
        <v>0</v>
      </c>
      <c r="EY80">
        <v>1265.9000000000001</v>
      </c>
      <c r="EZ80">
        <v>150.30000000000001</v>
      </c>
      <c r="FA80">
        <v>0</v>
      </c>
      <c r="FB80">
        <v>0</v>
      </c>
      <c r="FC80">
        <v>0</v>
      </c>
      <c r="FD80">
        <v>0</v>
      </c>
      <c r="FE80">
        <v>0</v>
      </c>
      <c r="FF80">
        <v>0</v>
      </c>
      <c r="FG80">
        <v>0</v>
      </c>
      <c r="FH80">
        <v>0</v>
      </c>
      <c r="FI80">
        <v>0</v>
      </c>
      <c r="FJ80">
        <v>0</v>
      </c>
      <c r="FK80">
        <v>0</v>
      </c>
      <c r="FL80">
        <v>0</v>
      </c>
      <c r="FM80">
        <v>12.2</v>
      </c>
      <c r="FN80">
        <v>0</v>
      </c>
      <c r="FO80">
        <v>0</v>
      </c>
      <c r="FP80">
        <v>0</v>
      </c>
      <c r="FQ80">
        <v>0</v>
      </c>
      <c r="FR80">
        <v>0</v>
      </c>
      <c r="FS80">
        <v>0</v>
      </c>
      <c r="FT80">
        <v>0</v>
      </c>
      <c r="FU80">
        <v>165.5</v>
      </c>
      <c r="FV80">
        <v>0</v>
      </c>
      <c r="FW80">
        <v>0</v>
      </c>
      <c r="FX80">
        <v>0</v>
      </c>
      <c r="FY80">
        <v>0</v>
      </c>
      <c r="FZ80">
        <v>0</v>
      </c>
      <c r="GA80">
        <v>0</v>
      </c>
      <c r="GB80">
        <v>0</v>
      </c>
      <c r="GC80">
        <v>0</v>
      </c>
      <c r="GD80">
        <v>0</v>
      </c>
      <c r="GE80">
        <v>0</v>
      </c>
      <c r="GF80">
        <v>0</v>
      </c>
      <c r="GG80">
        <v>0</v>
      </c>
      <c r="GH80">
        <v>0</v>
      </c>
      <c r="GI80">
        <v>0</v>
      </c>
      <c r="GJ80">
        <v>0</v>
      </c>
      <c r="GK80">
        <v>0</v>
      </c>
      <c r="GL80">
        <v>0</v>
      </c>
      <c r="GM80">
        <v>0</v>
      </c>
      <c r="GN80">
        <v>0</v>
      </c>
      <c r="GO80">
        <v>0</v>
      </c>
      <c r="GP80">
        <v>0</v>
      </c>
      <c r="GQ80">
        <v>0</v>
      </c>
      <c r="GR80">
        <v>0</v>
      </c>
      <c r="GS80">
        <v>0</v>
      </c>
      <c r="GT80">
        <v>0</v>
      </c>
      <c r="GU80">
        <v>0</v>
      </c>
      <c r="GV80">
        <v>0</v>
      </c>
      <c r="GW80">
        <v>0</v>
      </c>
      <c r="GX80">
        <v>0</v>
      </c>
      <c r="GY80">
        <v>0</v>
      </c>
      <c r="GZ80">
        <v>99.6</v>
      </c>
      <c r="HA80">
        <v>0</v>
      </c>
      <c r="HB80">
        <v>0</v>
      </c>
      <c r="HC80">
        <v>0</v>
      </c>
      <c r="HD80">
        <v>163.5</v>
      </c>
      <c r="HE80">
        <v>243.5</v>
      </c>
      <c r="HF80">
        <v>0</v>
      </c>
    </row>
    <row r="81" spans="1:214" x14ac:dyDescent="0.25">
      <c r="A81" t="s">
        <v>345</v>
      </c>
      <c r="B81">
        <v>1</v>
      </c>
      <c r="C81">
        <v>6879</v>
      </c>
      <c r="D81">
        <v>0</v>
      </c>
      <c r="E81">
        <v>1196</v>
      </c>
      <c r="F81">
        <v>2546.1</v>
      </c>
      <c r="G81">
        <v>359.7</v>
      </c>
      <c r="H81">
        <v>1540.8</v>
      </c>
      <c r="I81">
        <v>2723.4</v>
      </c>
      <c r="J81">
        <v>0</v>
      </c>
      <c r="K81">
        <v>1398.8</v>
      </c>
      <c r="L81">
        <v>3165.6</v>
      </c>
      <c r="M81">
        <v>467.4</v>
      </c>
      <c r="N81">
        <v>0</v>
      </c>
      <c r="O81">
        <v>679.6</v>
      </c>
      <c r="P81">
        <v>220</v>
      </c>
      <c r="Q81">
        <v>2985.7999999999902</v>
      </c>
      <c r="R81">
        <v>0</v>
      </c>
      <c r="S81">
        <v>22249.8</v>
      </c>
      <c r="T81">
        <v>504.1</v>
      </c>
      <c r="U81">
        <v>1695.8</v>
      </c>
      <c r="V81">
        <v>616.4</v>
      </c>
      <c r="W81">
        <v>0</v>
      </c>
      <c r="X81">
        <v>2060</v>
      </c>
      <c r="Y81">
        <v>0</v>
      </c>
      <c r="Z81">
        <v>1473.5</v>
      </c>
      <c r="AA81">
        <v>2614.4</v>
      </c>
      <c r="AB81">
        <v>62.6</v>
      </c>
      <c r="AC81">
        <v>300</v>
      </c>
      <c r="AD81">
        <v>310</v>
      </c>
      <c r="AE81">
        <v>666.2</v>
      </c>
      <c r="AF81">
        <v>0</v>
      </c>
      <c r="AG81">
        <v>546.20000000000005</v>
      </c>
      <c r="AH81">
        <v>0</v>
      </c>
      <c r="AI81">
        <v>0</v>
      </c>
      <c r="AJ81">
        <v>0</v>
      </c>
      <c r="AK81">
        <v>4452.2</v>
      </c>
      <c r="AL81">
        <v>511</v>
      </c>
      <c r="AM81">
        <v>692.7</v>
      </c>
      <c r="AN81">
        <v>852</v>
      </c>
      <c r="AO81">
        <v>1011.5</v>
      </c>
      <c r="AP81">
        <v>0</v>
      </c>
      <c r="AQ81">
        <v>0</v>
      </c>
      <c r="AR81">
        <v>2351.5</v>
      </c>
      <c r="AS81">
        <v>1075</v>
      </c>
      <c r="AT81">
        <v>186.9</v>
      </c>
      <c r="AU81">
        <v>0</v>
      </c>
      <c r="AV81">
        <v>2901</v>
      </c>
      <c r="AW81">
        <v>2600</v>
      </c>
      <c r="AX81">
        <v>7827.2</v>
      </c>
      <c r="AY81">
        <v>0</v>
      </c>
      <c r="AZ81">
        <v>139</v>
      </c>
      <c r="BA81">
        <v>3219.6</v>
      </c>
      <c r="BB81">
        <v>358.4</v>
      </c>
      <c r="BC81">
        <v>4158.1000000000004</v>
      </c>
      <c r="BD81">
        <v>858.8</v>
      </c>
      <c r="BE81">
        <v>3711.1</v>
      </c>
      <c r="BF81">
        <v>3031.7</v>
      </c>
      <c r="BG81">
        <v>0</v>
      </c>
      <c r="BH81">
        <v>4167.6000000000004</v>
      </c>
      <c r="BI81">
        <v>0</v>
      </c>
      <c r="BJ81">
        <v>1082.0999999999999</v>
      </c>
      <c r="BK81">
        <v>5669.3</v>
      </c>
      <c r="BL81">
        <v>609.1</v>
      </c>
      <c r="BM81">
        <v>2192.8000000000002</v>
      </c>
      <c r="BN81">
        <v>0</v>
      </c>
      <c r="BO81">
        <v>95.9</v>
      </c>
      <c r="BP81">
        <v>10594</v>
      </c>
      <c r="BQ81">
        <v>535.20000000000005</v>
      </c>
      <c r="BR81">
        <v>0</v>
      </c>
      <c r="BS81">
        <v>12912.4</v>
      </c>
      <c r="BT81">
        <v>2208.9</v>
      </c>
      <c r="BU81">
        <v>0</v>
      </c>
      <c r="BV81">
        <v>147.30000000000001</v>
      </c>
      <c r="BW81">
        <v>9984.7999999999993</v>
      </c>
      <c r="BX81">
        <v>294.2</v>
      </c>
      <c r="BY81">
        <v>0</v>
      </c>
      <c r="BZ81">
        <v>9872.1</v>
      </c>
      <c r="CA81">
        <v>466.3</v>
      </c>
      <c r="CB81">
        <v>0</v>
      </c>
      <c r="CC81">
        <v>2506.7999999999902</v>
      </c>
      <c r="CD81">
        <v>4028.1</v>
      </c>
      <c r="CE81">
        <v>1647.3</v>
      </c>
      <c r="CF81">
        <v>1200.2</v>
      </c>
      <c r="CG81" s="92">
        <v>165026.19999999899</v>
      </c>
      <c r="CH81">
        <v>3636</v>
      </c>
      <c r="CI81">
        <v>3674.4</v>
      </c>
      <c r="CJ81">
        <v>208</v>
      </c>
      <c r="CK81">
        <v>1316.3</v>
      </c>
      <c r="CL81">
        <v>706.9</v>
      </c>
      <c r="CM81">
        <v>274.8</v>
      </c>
      <c r="CN81">
        <v>1361.6</v>
      </c>
      <c r="CO81">
        <v>630</v>
      </c>
      <c r="CP81">
        <v>0</v>
      </c>
      <c r="CQ81">
        <v>475.5</v>
      </c>
      <c r="CR81">
        <v>1826.6</v>
      </c>
      <c r="CS81">
        <v>76197.3</v>
      </c>
      <c r="CT81">
        <v>0</v>
      </c>
      <c r="CU81">
        <v>646.6</v>
      </c>
      <c r="CV81">
        <v>504.1</v>
      </c>
      <c r="CW81">
        <v>1555.4</v>
      </c>
      <c r="CX81">
        <v>0</v>
      </c>
      <c r="CY81">
        <v>785.2</v>
      </c>
      <c r="CZ81">
        <v>1774.4</v>
      </c>
      <c r="DA81">
        <v>643.79999999999995</v>
      </c>
      <c r="DB81">
        <v>0</v>
      </c>
      <c r="DC81">
        <v>678</v>
      </c>
      <c r="DD81">
        <v>0</v>
      </c>
      <c r="DE81">
        <v>0</v>
      </c>
      <c r="DF81">
        <v>519.6</v>
      </c>
      <c r="DG81">
        <v>0</v>
      </c>
      <c r="DH81">
        <v>9147.5</v>
      </c>
      <c r="DI81">
        <v>1096</v>
      </c>
      <c r="DJ81">
        <v>451.3</v>
      </c>
      <c r="DK81">
        <v>0</v>
      </c>
      <c r="DL81">
        <v>5929.5</v>
      </c>
      <c r="DM81">
        <v>20338</v>
      </c>
      <c r="DN81">
        <v>1317.3</v>
      </c>
      <c r="DO81">
        <v>407.5</v>
      </c>
      <c r="DP81">
        <v>7586.3</v>
      </c>
      <c r="DQ81">
        <v>0</v>
      </c>
      <c r="DR81">
        <v>0</v>
      </c>
      <c r="DS81">
        <v>1845.5</v>
      </c>
      <c r="DT81">
        <v>1205.0999999999999</v>
      </c>
      <c r="DU81">
        <v>1079</v>
      </c>
      <c r="DV81">
        <v>358</v>
      </c>
      <c r="DW81">
        <v>483.7</v>
      </c>
      <c r="DX81">
        <v>0</v>
      </c>
      <c r="DY81">
        <v>1062.7</v>
      </c>
      <c r="DZ81">
        <v>3604</v>
      </c>
      <c r="EA81">
        <v>4062</v>
      </c>
      <c r="EB81">
        <v>123</v>
      </c>
      <c r="EC81">
        <v>0</v>
      </c>
      <c r="ED81">
        <v>12791.299999999899</v>
      </c>
      <c r="EE81">
        <v>460.9</v>
      </c>
      <c r="EF81">
        <v>0</v>
      </c>
      <c r="EG81">
        <v>317.39999999999998</v>
      </c>
      <c r="EH81">
        <v>200</v>
      </c>
      <c r="EI81">
        <v>0</v>
      </c>
      <c r="EJ81">
        <v>4432.5</v>
      </c>
      <c r="EK81">
        <v>5678.2</v>
      </c>
      <c r="EL81">
        <v>0</v>
      </c>
      <c r="EM81">
        <v>0</v>
      </c>
      <c r="EN81">
        <v>705.9</v>
      </c>
      <c r="EO81">
        <v>3118</v>
      </c>
      <c r="EP81">
        <v>0</v>
      </c>
      <c r="EQ81">
        <v>735.1</v>
      </c>
      <c r="ER81">
        <v>146</v>
      </c>
      <c r="ES81">
        <v>595.9</v>
      </c>
      <c r="ET81">
        <v>652.9</v>
      </c>
      <c r="EU81">
        <v>4522.3</v>
      </c>
      <c r="EV81">
        <v>4614</v>
      </c>
      <c r="EW81">
        <v>4454.5</v>
      </c>
      <c r="EX81">
        <v>804.2</v>
      </c>
      <c r="EY81">
        <v>5203</v>
      </c>
      <c r="EZ81">
        <v>2689.9</v>
      </c>
      <c r="FA81">
        <v>7560.7999999999902</v>
      </c>
      <c r="FB81">
        <v>0</v>
      </c>
      <c r="FC81">
        <v>0</v>
      </c>
      <c r="FD81">
        <v>2006.1</v>
      </c>
      <c r="FE81">
        <v>1675.3</v>
      </c>
      <c r="FF81">
        <v>0</v>
      </c>
      <c r="FG81">
        <v>0</v>
      </c>
      <c r="FH81">
        <v>0</v>
      </c>
      <c r="FI81">
        <v>0</v>
      </c>
      <c r="FJ81">
        <v>0</v>
      </c>
      <c r="FK81">
        <v>0</v>
      </c>
      <c r="FL81">
        <v>0</v>
      </c>
      <c r="FM81">
        <v>338.4</v>
      </c>
      <c r="FN81">
        <v>0</v>
      </c>
      <c r="FO81">
        <v>1250.3</v>
      </c>
      <c r="FP81">
        <v>0</v>
      </c>
      <c r="FQ81">
        <v>707</v>
      </c>
      <c r="FR81">
        <v>5572.4</v>
      </c>
      <c r="FS81">
        <v>0</v>
      </c>
      <c r="FT81">
        <v>0</v>
      </c>
      <c r="FU81">
        <v>8140.7999999999902</v>
      </c>
      <c r="FV81">
        <v>218.6</v>
      </c>
      <c r="FW81">
        <v>251</v>
      </c>
      <c r="FX81">
        <v>0</v>
      </c>
      <c r="FY81">
        <v>0</v>
      </c>
      <c r="FZ81">
        <v>225.3</v>
      </c>
      <c r="GA81">
        <v>1026.7</v>
      </c>
      <c r="GB81">
        <v>358.2</v>
      </c>
      <c r="GC81">
        <v>454</v>
      </c>
      <c r="GD81">
        <v>0</v>
      </c>
      <c r="GE81">
        <v>405</v>
      </c>
      <c r="GF81">
        <v>5963.3</v>
      </c>
      <c r="GG81">
        <v>2263.8999999999901</v>
      </c>
      <c r="GH81">
        <v>0</v>
      </c>
      <c r="GI81">
        <v>0</v>
      </c>
      <c r="GJ81">
        <v>1499</v>
      </c>
      <c r="GK81">
        <v>0</v>
      </c>
      <c r="GL81">
        <v>490.8</v>
      </c>
      <c r="GM81">
        <v>0</v>
      </c>
      <c r="GN81">
        <v>894</v>
      </c>
      <c r="GO81">
        <v>0</v>
      </c>
      <c r="GP81">
        <v>1735</v>
      </c>
      <c r="GQ81">
        <v>352.4</v>
      </c>
      <c r="GR81">
        <v>691</v>
      </c>
      <c r="GS81">
        <v>0</v>
      </c>
      <c r="GT81">
        <v>1240.7</v>
      </c>
      <c r="GU81">
        <v>3032.1</v>
      </c>
      <c r="GV81">
        <v>3208.9</v>
      </c>
      <c r="GW81">
        <v>0</v>
      </c>
      <c r="GX81">
        <v>5822.8</v>
      </c>
      <c r="GY81">
        <v>0</v>
      </c>
      <c r="GZ81">
        <v>1045</v>
      </c>
      <c r="HA81">
        <v>4642</v>
      </c>
      <c r="HB81">
        <v>629.6</v>
      </c>
      <c r="HC81">
        <v>0</v>
      </c>
      <c r="HD81">
        <v>0</v>
      </c>
      <c r="HE81">
        <v>0</v>
      </c>
      <c r="HF81">
        <v>674.9</v>
      </c>
    </row>
    <row r="82" spans="1:214" x14ac:dyDescent="0.25">
      <c r="A82" t="s">
        <v>346</v>
      </c>
      <c r="B82">
        <v>2</v>
      </c>
      <c r="C82">
        <v>5812.2</v>
      </c>
      <c r="D82">
        <v>0</v>
      </c>
      <c r="E82">
        <v>2612.1</v>
      </c>
      <c r="F82">
        <v>0</v>
      </c>
      <c r="G82">
        <v>0</v>
      </c>
      <c r="H82">
        <v>0</v>
      </c>
      <c r="I82">
        <v>7390</v>
      </c>
      <c r="J82">
        <v>267.3</v>
      </c>
      <c r="K82">
        <v>0</v>
      </c>
      <c r="L82">
        <v>0</v>
      </c>
      <c r="M82">
        <v>71.5</v>
      </c>
      <c r="N82">
        <v>1650</v>
      </c>
      <c r="O82">
        <v>3343.5</v>
      </c>
      <c r="P82">
        <v>0</v>
      </c>
      <c r="Q82">
        <v>7262.5999999999904</v>
      </c>
      <c r="R82">
        <v>0</v>
      </c>
      <c r="S82">
        <v>17122.3</v>
      </c>
      <c r="T82">
        <v>6149.7</v>
      </c>
      <c r="U82">
        <v>6890.4</v>
      </c>
      <c r="V82">
        <v>372.8</v>
      </c>
      <c r="W82">
        <v>0</v>
      </c>
      <c r="X82">
        <v>0</v>
      </c>
      <c r="Y82">
        <v>2124</v>
      </c>
      <c r="Z82">
        <v>1067.9000000000001</v>
      </c>
      <c r="AA82">
        <v>14027.2</v>
      </c>
      <c r="AB82">
        <v>0</v>
      </c>
      <c r="AC82">
        <v>4232.2</v>
      </c>
      <c r="AD82">
        <v>0</v>
      </c>
      <c r="AE82">
        <v>0</v>
      </c>
      <c r="AF82">
        <v>2909.7</v>
      </c>
      <c r="AG82">
        <v>3815.3</v>
      </c>
      <c r="AH82">
        <v>867.7</v>
      </c>
      <c r="AI82">
        <v>243.5</v>
      </c>
      <c r="AJ82">
        <v>0</v>
      </c>
      <c r="AK82">
        <v>7735.2</v>
      </c>
      <c r="AL82">
        <v>0</v>
      </c>
      <c r="AM82">
        <v>5789</v>
      </c>
      <c r="AN82">
        <v>1359.7</v>
      </c>
      <c r="AO82">
        <v>604.70000000000005</v>
      </c>
      <c r="AP82">
        <v>0</v>
      </c>
      <c r="AQ82">
        <v>3439.2</v>
      </c>
      <c r="AR82">
        <v>112</v>
      </c>
      <c r="AS82">
        <v>1074.5999999999999</v>
      </c>
      <c r="AT82">
        <v>438.3</v>
      </c>
      <c r="AU82">
        <v>2039.9</v>
      </c>
      <c r="AV82">
        <v>4007</v>
      </c>
      <c r="AW82">
        <v>0</v>
      </c>
      <c r="AX82">
        <v>4357.3999999999996</v>
      </c>
      <c r="AY82">
        <v>147.69999999999999</v>
      </c>
      <c r="AZ82">
        <v>0</v>
      </c>
      <c r="BA82">
        <v>0</v>
      </c>
      <c r="BB82">
        <v>2878.1</v>
      </c>
      <c r="BC82">
        <v>1245.19999999999</v>
      </c>
      <c r="BD82">
        <v>3189.8</v>
      </c>
      <c r="BE82">
        <v>7681.5</v>
      </c>
      <c r="BF82">
        <v>7061.2</v>
      </c>
      <c r="BG82">
        <v>6258.2</v>
      </c>
      <c r="BH82">
        <v>9736.4</v>
      </c>
      <c r="BI82">
        <v>0</v>
      </c>
      <c r="BJ82">
        <v>0</v>
      </c>
      <c r="BK82">
        <v>9252.5</v>
      </c>
      <c r="BL82">
        <v>4392.5</v>
      </c>
      <c r="BM82">
        <v>3173.8</v>
      </c>
      <c r="BN82">
        <v>1727.7</v>
      </c>
      <c r="BO82">
        <v>582.70000000000005</v>
      </c>
      <c r="BP82">
        <v>4233</v>
      </c>
      <c r="BQ82">
        <v>0</v>
      </c>
      <c r="BR82">
        <v>1969.2</v>
      </c>
      <c r="BS82">
        <v>11616.9</v>
      </c>
      <c r="BT82">
        <v>0</v>
      </c>
      <c r="BU82">
        <v>0</v>
      </c>
      <c r="BV82">
        <v>3416.8999999999901</v>
      </c>
      <c r="BW82">
        <v>23563.599999999999</v>
      </c>
      <c r="BX82">
        <v>4878</v>
      </c>
      <c r="BY82">
        <v>0</v>
      </c>
      <c r="BZ82">
        <v>6175.1</v>
      </c>
      <c r="CA82">
        <v>101.8</v>
      </c>
      <c r="CB82">
        <v>0</v>
      </c>
      <c r="CC82">
        <v>6455.0999999999904</v>
      </c>
      <c r="CD82">
        <v>0</v>
      </c>
      <c r="CE82">
        <v>7106.7999999999902</v>
      </c>
      <c r="CF82">
        <v>719.5</v>
      </c>
      <c r="CG82" s="92">
        <v>186162.99999999901</v>
      </c>
      <c r="CH82">
        <v>0</v>
      </c>
      <c r="CI82">
        <v>2612.6</v>
      </c>
      <c r="CJ82">
        <v>0</v>
      </c>
      <c r="CK82">
        <v>2653.7</v>
      </c>
      <c r="CL82">
        <v>0</v>
      </c>
      <c r="CM82">
        <v>0</v>
      </c>
      <c r="CN82">
        <v>0</v>
      </c>
      <c r="CO82">
        <v>0</v>
      </c>
      <c r="CP82">
        <v>2441</v>
      </c>
      <c r="CQ82">
        <v>470</v>
      </c>
      <c r="CR82">
        <v>0</v>
      </c>
      <c r="CS82">
        <v>87075.099999999904</v>
      </c>
      <c r="CT82">
        <v>0</v>
      </c>
      <c r="CU82">
        <v>3328.1</v>
      </c>
      <c r="CV82">
        <v>0</v>
      </c>
      <c r="CW82">
        <v>6726</v>
      </c>
      <c r="CX82">
        <v>1850.2</v>
      </c>
      <c r="CY82">
        <v>0</v>
      </c>
      <c r="CZ82">
        <v>223.8</v>
      </c>
      <c r="DA82">
        <v>0</v>
      </c>
      <c r="DB82">
        <v>358.1</v>
      </c>
      <c r="DC82">
        <v>4131.6000000000004</v>
      </c>
      <c r="DD82">
        <v>0</v>
      </c>
      <c r="DE82">
        <v>4117</v>
      </c>
      <c r="DF82">
        <v>2521.5999999999899</v>
      </c>
      <c r="DG82">
        <v>265</v>
      </c>
      <c r="DH82">
        <v>10790.6</v>
      </c>
      <c r="DI82">
        <v>886</v>
      </c>
      <c r="DJ82">
        <v>1424.3</v>
      </c>
      <c r="DK82">
        <v>2932.7</v>
      </c>
      <c r="DL82">
        <v>13918.199999999901</v>
      </c>
      <c r="DM82">
        <v>8610.5</v>
      </c>
      <c r="DN82">
        <v>0</v>
      </c>
      <c r="DO82">
        <v>0</v>
      </c>
      <c r="DP82">
        <v>2866.9</v>
      </c>
      <c r="DQ82">
        <v>81.599999999999994</v>
      </c>
      <c r="DR82">
        <v>0</v>
      </c>
      <c r="DS82">
        <v>5446.5</v>
      </c>
      <c r="DT82">
        <v>11171.3</v>
      </c>
      <c r="DU82">
        <v>0</v>
      </c>
      <c r="DV82">
        <v>0</v>
      </c>
      <c r="DW82">
        <v>0</v>
      </c>
      <c r="DX82">
        <v>203</v>
      </c>
      <c r="DY82">
        <v>0</v>
      </c>
      <c r="DZ82">
        <v>10671.5999999999</v>
      </c>
      <c r="EA82">
        <v>0</v>
      </c>
      <c r="EB82">
        <v>2839</v>
      </c>
      <c r="EC82">
        <v>2952.7999999999902</v>
      </c>
      <c r="ED82">
        <v>9402.2999999999993</v>
      </c>
      <c r="EE82">
        <v>0</v>
      </c>
      <c r="EF82">
        <v>5435.1</v>
      </c>
      <c r="EG82">
        <v>1802</v>
      </c>
      <c r="EH82">
        <v>3096</v>
      </c>
      <c r="EI82">
        <v>4499.8</v>
      </c>
      <c r="EJ82">
        <v>11154</v>
      </c>
      <c r="EK82">
        <v>4749.6000000000004</v>
      </c>
      <c r="EL82">
        <v>0</v>
      </c>
      <c r="EM82">
        <v>0</v>
      </c>
      <c r="EN82">
        <v>0</v>
      </c>
      <c r="EO82">
        <v>4770.1000000000004</v>
      </c>
      <c r="EP82">
        <v>0</v>
      </c>
      <c r="EQ82">
        <v>6071.5</v>
      </c>
      <c r="ER82">
        <v>578.6</v>
      </c>
      <c r="ES82">
        <v>0</v>
      </c>
      <c r="ET82">
        <v>6884.7</v>
      </c>
      <c r="EU82">
        <v>373.4</v>
      </c>
      <c r="EV82">
        <v>0</v>
      </c>
      <c r="EW82">
        <v>2337.8000000000002</v>
      </c>
      <c r="EX82">
        <v>5175.6000000000004</v>
      </c>
      <c r="EY82">
        <v>7702.0999999999904</v>
      </c>
      <c r="EZ82">
        <v>8377.1999999999898</v>
      </c>
      <c r="FA82">
        <v>3663.4</v>
      </c>
      <c r="FB82">
        <v>2323</v>
      </c>
      <c r="FC82">
        <v>0</v>
      </c>
      <c r="FD82">
        <v>0</v>
      </c>
      <c r="FE82">
        <v>0</v>
      </c>
      <c r="FF82">
        <v>0</v>
      </c>
      <c r="FG82">
        <v>0</v>
      </c>
      <c r="FH82">
        <v>0</v>
      </c>
      <c r="FI82">
        <v>0</v>
      </c>
      <c r="FJ82">
        <v>0</v>
      </c>
      <c r="FK82">
        <v>0</v>
      </c>
      <c r="FL82">
        <v>2214.6999999999998</v>
      </c>
      <c r="FM82">
        <v>2277.6</v>
      </c>
      <c r="FN82">
        <v>8101.2</v>
      </c>
      <c r="FO82">
        <v>5488.7</v>
      </c>
      <c r="FP82">
        <v>233.1</v>
      </c>
      <c r="FQ82">
        <v>0</v>
      </c>
      <c r="FR82">
        <v>0</v>
      </c>
      <c r="FS82">
        <v>0</v>
      </c>
      <c r="FT82">
        <v>0</v>
      </c>
      <c r="FU82">
        <v>5467.9</v>
      </c>
      <c r="FV82">
        <v>2446.1999999999998</v>
      </c>
      <c r="FW82">
        <v>0</v>
      </c>
      <c r="FX82">
        <v>3389.1</v>
      </c>
      <c r="FY82">
        <v>2709.2</v>
      </c>
      <c r="FZ82">
        <v>3812</v>
      </c>
      <c r="GA82">
        <v>1331.1</v>
      </c>
      <c r="GB82">
        <v>3654.7</v>
      </c>
      <c r="GC82">
        <v>0</v>
      </c>
      <c r="GD82">
        <v>3813.2999999999902</v>
      </c>
      <c r="GE82">
        <v>2304.8000000000002</v>
      </c>
      <c r="GF82">
        <v>4447.1000000000004</v>
      </c>
      <c r="GG82">
        <v>2805.7</v>
      </c>
      <c r="GH82">
        <v>0</v>
      </c>
      <c r="GI82">
        <v>0</v>
      </c>
      <c r="GJ82">
        <v>0</v>
      </c>
      <c r="GK82">
        <v>1731.9</v>
      </c>
      <c r="GL82">
        <v>21507.599999999999</v>
      </c>
      <c r="GM82">
        <v>0</v>
      </c>
      <c r="GN82">
        <v>1692.4</v>
      </c>
      <c r="GO82">
        <v>287.8</v>
      </c>
      <c r="GP82">
        <v>544</v>
      </c>
      <c r="GQ82">
        <v>4555.7</v>
      </c>
      <c r="GR82">
        <v>1296.9000000000001</v>
      </c>
      <c r="GS82">
        <v>597.1</v>
      </c>
      <c r="GT82">
        <v>2482</v>
      </c>
      <c r="GU82">
        <v>1309.8</v>
      </c>
      <c r="GV82">
        <v>2799.3</v>
      </c>
      <c r="GW82">
        <v>3481.9</v>
      </c>
      <c r="GX82">
        <v>7925.8</v>
      </c>
      <c r="GY82">
        <v>0</v>
      </c>
      <c r="GZ82">
        <v>3301.7</v>
      </c>
      <c r="HA82">
        <v>819.8</v>
      </c>
      <c r="HB82">
        <v>4002.8999999999901</v>
      </c>
      <c r="HC82">
        <v>0</v>
      </c>
      <c r="HD82">
        <v>2526.5</v>
      </c>
      <c r="HE82">
        <v>2784</v>
      </c>
      <c r="HF82">
        <v>1625</v>
      </c>
    </row>
    <row r="83" spans="1:214" x14ac:dyDescent="0.25">
      <c r="A83" t="s">
        <v>347</v>
      </c>
      <c r="B83">
        <v>3</v>
      </c>
      <c r="C83">
        <v>3007.4</v>
      </c>
      <c r="D83">
        <v>0</v>
      </c>
      <c r="E83">
        <v>0</v>
      </c>
      <c r="F83">
        <v>702.5</v>
      </c>
      <c r="G83">
        <v>673.8</v>
      </c>
      <c r="H83">
        <v>2200</v>
      </c>
      <c r="I83">
        <v>1483</v>
      </c>
      <c r="J83">
        <v>923</v>
      </c>
      <c r="K83">
        <v>4963.5</v>
      </c>
      <c r="L83">
        <v>217</v>
      </c>
      <c r="M83">
        <v>2314</v>
      </c>
      <c r="N83">
        <v>5472.2</v>
      </c>
      <c r="O83">
        <v>709.3</v>
      </c>
      <c r="P83">
        <v>5444.4</v>
      </c>
      <c r="Q83">
        <v>6044.2</v>
      </c>
      <c r="R83">
        <v>2347.1999999999998</v>
      </c>
      <c r="S83">
        <v>25764.7</v>
      </c>
      <c r="T83">
        <v>0</v>
      </c>
      <c r="U83">
        <v>411</v>
      </c>
      <c r="V83">
        <v>3355.5</v>
      </c>
      <c r="W83">
        <v>0</v>
      </c>
      <c r="X83">
        <v>0</v>
      </c>
      <c r="Y83">
        <v>2181</v>
      </c>
      <c r="Z83">
        <v>575.70000000000005</v>
      </c>
      <c r="AA83">
        <v>6471.1</v>
      </c>
      <c r="AB83">
        <v>0</v>
      </c>
      <c r="AC83">
        <v>0</v>
      </c>
      <c r="AD83">
        <v>0</v>
      </c>
      <c r="AE83">
        <v>3576.2</v>
      </c>
      <c r="AF83">
        <v>0</v>
      </c>
      <c r="AG83">
        <v>1869.3</v>
      </c>
      <c r="AH83">
        <v>106.4</v>
      </c>
      <c r="AI83">
        <v>0</v>
      </c>
      <c r="AJ83">
        <v>3018</v>
      </c>
      <c r="AK83">
        <v>23625.5</v>
      </c>
      <c r="AL83">
        <v>433.8</v>
      </c>
      <c r="AM83">
        <v>2965.8</v>
      </c>
      <c r="AN83">
        <v>6247</v>
      </c>
      <c r="AO83">
        <v>3650</v>
      </c>
      <c r="AP83">
        <v>0</v>
      </c>
      <c r="AQ83">
        <v>0</v>
      </c>
      <c r="AR83">
        <v>928.8</v>
      </c>
      <c r="AS83">
        <v>925.4</v>
      </c>
      <c r="AT83">
        <v>0</v>
      </c>
      <c r="AU83">
        <v>0</v>
      </c>
      <c r="AV83">
        <v>6196.6</v>
      </c>
      <c r="AW83">
        <v>0</v>
      </c>
      <c r="AX83">
        <v>9504.9</v>
      </c>
      <c r="AY83">
        <v>0</v>
      </c>
      <c r="AZ83">
        <v>1717.6</v>
      </c>
      <c r="BA83">
        <v>3028</v>
      </c>
      <c r="BB83">
        <v>0</v>
      </c>
      <c r="BC83">
        <v>9492.1999999999898</v>
      </c>
      <c r="BD83">
        <v>0</v>
      </c>
      <c r="BE83">
        <v>1382.3</v>
      </c>
      <c r="BF83">
        <v>479.6</v>
      </c>
      <c r="BG83">
        <v>4496.8</v>
      </c>
      <c r="BH83">
        <v>11583.2</v>
      </c>
      <c r="BI83">
        <v>1145.3</v>
      </c>
      <c r="BJ83">
        <v>0</v>
      </c>
      <c r="BK83">
        <v>5363.3</v>
      </c>
      <c r="BL83">
        <v>582.79999999999995</v>
      </c>
      <c r="BM83">
        <v>422.2</v>
      </c>
      <c r="BN83">
        <v>821.7</v>
      </c>
      <c r="BO83">
        <v>183.5</v>
      </c>
      <c r="BP83">
        <v>3889.1</v>
      </c>
      <c r="BQ83">
        <v>496.8</v>
      </c>
      <c r="BR83">
        <v>481.2</v>
      </c>
      <c r="BS83">
        <v>22835.3</v>
      </c>
      <c r="BT83">
        <v>1978.9</v>
      </c>
      <c r="BU83">
        <v>0</v>
      </c>
      <c r="BV83">
        <v>452.6</v>
      </c>
      <c r="BW83">
        <v>17675.7</v>
      </c>
      <c r="BX83">
        <v>450</v>
      </c>
      <c r="BY83">
        <v>0</v>
      </c>
      <c r="BZ83">
        <v>21481.1</v>
      </c>
      <c r="CA83">
        <v>580.4</v>
      </c>
      <c r="CB83">
        <v>0</v>
      </c>
      <c r="CC83">
        <v>4416.7999999999902</v>
      </c>
      <c r="CD83">
        <v>3568.3999999999901</v>
      </c>
      <c r="CE83">
        <v>1330</v>
      </c>
      <c r="CF83">
        <v>8353.1</v>
      </c>
      <c r="CG83" s="92">
        <v>146086</v>
      </c>
      <c r="CH83">
        <v>3250.8</v>
      </c>
      <c r="CI83">
        <v>6301.2999999999902</v>
      </c>
      <c r="CJ83">
        <v>609.79999999999995</v>
      </c>
      <c r="CK83">
        <v>10017.299999999999</v>
      </c>
      <c r="CL83">
        <v>0</v>
      </c>
      <c r="CM83">
        <v>2586.8000000000002</v>
      </c>
      <c r="CN83">
        <v>1489</v>
      </c>
      <c r="CO83">
        <v>1650</v>
      </c>
      <c r="CP83">
        <v>576.6</v>
      </c>
      <c r="CQ83">
        <v>0</v>
      </c>
      <c r="CR83">
        <v>0</v>
      </c>
      <c r="CS83">
        <v>69811.199999999997</v>
      </c>
      <c r="CT83">
        <v>4100</v>
      </c>
      <c r="CU83">
        <v>5846.5</v>
      </c>
      <c r="CV83">
        <v>0</v>
      </c>
      <c r="CW83">
        <v>1718.2</v>
      </c>
      <c r="CX83">
        <v>693.3</v>
      </c>
      <c r="CY83">
        <v>3705.1</v>
      </c>
      <c r="CZ83">
        <v>976.1</v>
      </c>
      <c r="DA83">
        <v>0</v>
      </c>
      <c r="DB83">
        <v>0</v>
      </c>
      <c r="DC83">
        <v>348</v>
      </c>
      <c r="DD83">
        <v>3174.9</v>
      </c>
      <c r="DE83">
        <v>636.79999999999995</v>
      </c>
      <c r="DF83">
        <v>190.8</v>
      </c>
      <c r="DG83">
        <v>6680.1</v>
      </c>
      <c r="DH83">
        <v>15370.5</v>
      </c>
      <c r="DI83">
        <v>1708.7</v>
      </c>
      <c r="DJ83">
        <v>61.8</v>
      </c>
      <c r="DK83">
        <v>619.29999999999995</v>
      </c>
      <c r="DL83">
        <v>21299.8</v>
      </c>
      <c r="DM83">
        <v>34112.6</v>
      </c>
      <c r="DN83">
        <v>98.6</v>
      </c>
      <c r="DO83">
        <v>1865.4</v>
      </c>
      <c r="DP83">
        <v>694.6</v>
      </c>
      <c r="DQ83">
        <v>0</v>
      </c>
      <c r="DR83">
        <v>6143.5</v>
      </c>
      <c r="DS83">
        <v>18576.5</v>
      </c>
      <c r="DT83">
        <v>0</v>
      </c>
      <c r="DU83">
        <v>2354.1999999999998</v>
      </c>
      <c r="DV83">
        <v>3300</v>
      </c>
      <c r="DW83">
        <v>2124</v>
      </c>
      <c r="DX83">
        <v>2656.5</v>
      </c>
      <c r="DY83">
        <v>2110</v>
      </c>
      <c r="DZ83">
        <v>3368.7</v>
      </c>
      <c r="EA83">
        <v>1654.9</v>
      </c>
      <c r="EB83">
        <v>110.1</v>
      </c>
      <c r="EC83">
        <v>528.29999999999995</v>
      </c>
      <c r="ED83">
        <v>10221.299999999999</v>
      </c>
      <c r="EE83">
        <v>1023.9</v>
      </c>
      <c r="EF83">
        <v>0</v>
      </c>
      <c r="EG83">
        <v>2587.1999999999998</v>
      </c>
      <c r="EH83">
        <v>4998.3</v>
      </c>
      <c r="EI83">
        <v>576.29999999999995</v>
      </c>
      <c r="EJ83">
        <v>14199.5</v>
      </c>
      <c r="EK83">
        <v>9419.1</v>
      </c>
      <c r="EL83">
        <v>0</v>
      </c>
      <c r="EM83">
        <v>520</v>
      </c>
      <c r="EN83">
        <v>0</v>
      </c>
      <c r="EO83">
        <v>1178</v>
      </c>
      <c r="EP83">
        <v>1873.8</v>
      </c>
      <c r="EQ83">
        <v>2393</v>
      </c>
      <c r="ER83">
        <v>15</v>
      </c>
      <c r="ES83">
        <v>2435.6</v>
      </c>
      <c r="ET83">
        <v>806.8</v>
      </c>
      <c r="EU83">
        <v>461.7</v>
      </c>
      <c r="EV83">
        <v>1098</v>
      </c>
      <c r="EW83">
        <v>7909.3</v>
      </c>
      <c r="EX83">
        <v>6910.2</v>
      </c>
      <c r="EY83">
        <v>9617.2999999999993</v>
      </c>
      <c r="EZ83">
        <v>7832.9</v>
      </c>
      <c r="FA83">
        <v>2357.3000000000002</v>
      </c>
      <c r="FB83">
        <v>0</v>
      </c>
      <c r="FC83">
        <v>0</v>
      </c>
      <c r="FD83">
        <v>381.4</v>
      </c>
      <c r="FE83">
        <v>602.4</v>
      </c>
      <c r="FF83">
        <v>0</v>
      </c>
      <c r="FG83">
        <v>2624.7</v>
      </c>
      <c r="FH83">
        <v>0</v>
      </c>
      <c r="FI83">
        <v>0</v>
      </c>
      <c r="FJ83">
        <v>908</v>
      </c>
      <c r="FK83">
        <v>2410.1999999999998</v>
      </c>
      <c r="FL83">
        <v>0</v>
      </c>
      <c r="FM83">
        <v>200.2</v>
      </c>
      <c r="FN83">
        <v>955.5</v>
      </c>
      <c r="FO83">
        <v>322.5</v>
      </c>
      <c r="FP83">
        <v>7205.9</v>
      </c>
      <c r="FQ83">
        <v>8172.5</v>
      </c>
      <c r="FR83">
        <v>5654.3</v>
      </c>
      <c r="FS83">
        <v>530</v>
      </c>
      <c r="FT83">
        <v>5177.6000000000004</v>
      </c>
      <c r="FU83">
        <v>10163.9</v>
      </c>
      <c r="FV83">
        <v>6773</v>
      </c>
      <c r="FW83">
        <v>8412</v>
      </c>
      <c r="FX83">
        <v>0</v>
      </c>
      <c r="FY83">
        <v>0</v>
      </c>
      <c r="FZ83">
        <v>881.1</v>
      </c>
      <c r="GA83">
        <v>502.099999999999</v>
      </c>
      <c r="GB83">
        <v>0</v>
      </c>
      <c r="GC83">
        <v>0</v>
      </c>
      <c r="GD83">
        <v>74.099999999999994</v>
      </c>
      <c r="GE83">
        <v>14425.2</v>
      </c>
      <c r="GF83">
        <v>5417.5</v>
      </c>
      <c r="GG83">
        <v>3326</v>
      </c>
      <c r="GH83">
        <v>0</v>
      </c>
      <c r="GI83">
        <v>0</v>
      </c>
      <c r="GJ83">
        <v>7639.0999999999904</v>
      </c>
      <c r="GK83">
        <v>472.1</v>
      </c>
      <c r="GL83">
        <v>25743.299999999901</v>
      </c>
      <c r="GM83">
        <v>3359</v>
      </c>
      <c r="GN83">
        <v>0</v>
      </c>
      <c r="GO83">
        <v>345.4</v>
      </c>
      <c r="GP83">
        <v>0</v>
      </c>
      <c r="GQ83">
        <v>1050.9000000000001</v>
      </c>
      <c r="GR83">
        <v>120</v>
      </c>
      <c r="GS83">
        <v>4260.8999999999996</v>
      </c>
      <c r="GT83">
        <v>5015</v>
      </c>
      <c r="GU83">
        <v>0</v>
      </c>
      <c r="GV83">
        <v>4977</v>
      </c>
      <c r="GW83">
        <v>464.8</v>
      </c>
      <c r="GX83">
        <v>2700</v>
      </c>
      <c r="GY83">
        <v>0</v>
      </c>
      <c r="GZ83">
        <v>1218.3</v>
      </c>
      <c r="HA83">
        <v>13498.9</v>
      </c>
      <c r="HB83">
        <v>809.8</v>
      </c>
      <c r="HC83">
        <v>0</v>
      </c>
      <c r="HD83">
        <v>740</v>
      </c>
      <c r="HE83">
        <v>0</v>
      </c>
      <c r="HF83">
        <v>0</v>
      </c>
    </row>
    <row r="84" spans="1:214" x14ac:dyDescent="0.25">
      <c r="A84" t="s">
        <v>348</v>
      </c>
      <c r="B84">
        <v>4</v>
      </c>
      <c r="C84">
        <v>9227.5</v>
      </c>
      <c r="D84">
        <v>2255.1</v>
      </c>
      <c r="E84">
        <v>0</v>
      </c>
      <c r="F84">
        <v>1464.1</v>
      </c>
      <c r="G84">
        <v>250.5</v>
      </c>
      <c r="H84">
        <v>73.7</v>
      </c>
      <c r="I84">
        <v>2391</v>
      </c>
      <c r="J84">
        <v>0</v>
      </c>
      <c r="K84">
        <v>0</v>
      </c>
      <c r="L84">
        <v>1085</v>
      </c>
      <c r="M84">
        <v>571.1</v>
      </c>
      <c r="N84">
        <v>854.5</v>
      </c>
      <c r="O84">
        <v>0</v>
      </c>
      <c r="P84">
        <v>5676.7</v>
      </c>
      <c r="Q84">
        <v>8860.7999999999993</v>
      </c>
      <c r="R84">
        <v>0</v>
      </c>
      <c r="S84">
        <v>12382.5</v>
      </c>
      <c r="T84">
        <v>520.1</v>
      </c>
      <c r="U84">
        <v>4333.3</v>
      </c>
      <c r="V84">
        <v>0</v>
      </c>
      <c r="W84">
        <v>1862.8</v>
      </c>
      <c r="X84">
        <v>0</v>
      </c>
      <c r="Y84">
        <v>0</v>
      </c>
      <c r="Z84">
        <v>1611.8</v>
      </c>
      <c r="AA84">
        <v>8035.8</v>
      </c>
      <c r="AB84">
        <v>3464.7</v>
      </c>
      <c r="AC84">
        <v>1141</v>
      </c>
      <c r="AD84">
        <v>1433.4</v>
      </c>
      <c r="AE84">
        <v>1020.2</v>
      </c>
      <c r="AF84">
        <v>0</v>
      </c>
      <c r="AG84">
        <v>0</v>
      </c>
      <c r="AH84">
        <v>0</v>
      </c>
      <c r="AI84">
        <v>0</v>
      </c>
      <c r="AJ84">
        <v>0</v>
      </c>
      <c r="AK84">
        <v>9424.9</v>
      </c>
      <c r="AL84">
        <v>5917.8</v>
      </c>
      <c r="AM84">
        <v>1189.3</v>
      </c>
      <c r="AN84">
        <v>67.400000000000006</v>
      </c>
      <c r="AO84">
        <v>4370.8</v>
      </c>
      <c r="AP84">
        <v>3479.6</v>
      </c>
      <c r="AQ84">
        <v>0</v>
      </c>
      <c r="AR84">
        <v>2498.9</v>
      </c>
      <c r="AS84">
        <v>0</v>
      </c>
      <c r="AT84">
        <v>0</v>
      </c>
      <c r="AU84">
        <v>0</v>
      </c>
      <c r="AV84">
        <v>4324</v>
      </c>
      <c r="AW84">
        <v>0</v>
      </c>
      <c r="AX84">
        <v>1932.8</v>
      </c>
      <c r="AY84">
        <v>0</v>
      </c>
      <c r="AZ84">
        <v>0</v>
      </c>
      <c r="BA84">
        <v>337.6</v>
      </c>
      <c r="BB84">
        <v>0</v>
      </c>
      <c r="BC84">
        <v>572.79999999999995</v>
      </c>
      <c r="BD84">
        <v>1689.9</v>
      </c>
      <c r="BE84">
        <v>3980.2</v>
      </c>
      <c r="BF84">
        <v>7896</v>
      </c>
      <c r="BG84">
        <v>9982.4</v>
      </c>
      <c r="BH84">
        <v>11117.8</v>
      </c>
      <c r="BI84">
        <v>0</v>
      </c>
      <c r="BJ84">
        <v>1127.2</v>
      </c>
      <c r="BK84">
        <v>9696.4</v>
      </c>
      <c r="BL84">
        <v>0</v>
      </c>
      <c r="BM84">
        <v>0</v>
      </c>
      <c r="BN84">
        <v>0</v>
      </c>
      <c r="BO84">
        <v>0</v>
      </c>
      <c r="BP84">
        <v>2516.8000000000002</v>
      </c>
      <c r="BQ84">
        <v>2789.4</v>
      </c>
      <c r="BR84">
        <v>0</v>
      </c>
      <c r="BS84">
        <v>9930.4</v>
      </c>
      <c r="BT84">
        <v>0</v>
      </c>
      <c r="BU84">
        <v>1472.2</v>
      </c>
      <c r="BV84">
        <v>0</v>
      </c>
      <c r="BW84">
        <v>23427.699999999899</v>
      </c>
      <c r="BX84">
        <v>264</v>
      </c>
      <c r="BY84">
        <v>4481.8</v>
      </c>
      <c r="BZ84">
        <v>6592.4</v>
      </c>
      <c r="CA84">
        <v>790</v>
      </c>
      <c r="CB84">
        <v>2179</v>
      </c>
      <c r="CC84">
        <v>1111.5999999999999</v>
      </c>
      <c r="CD84">
        <v>1855.6</v>
      </c>
      <c r="CE84">
        <v>2825.2</v>
      </c>
      <c r="CF84">
        <v>4394.7999999999902</v>
      </c>
      <c r="CG84" s="92">
        <v>107263.799999999</v>
      </c>
      <c r="CH84">
        <v>1741.2</v>
      </c>
      <c r="CI84">
        <v>1745.3</v>
      </c>
      <c r="CJ84">
        <v>4436</v>
      </c>
      <c r="CK84">
        <v>2873.2999999999902</v>
      </c>
      <c r="CL84">
        <v>162.1</v>
      </c>
      <c r="CM84">
        <v>0</v>
      </c>
      <c r="CN84">
        <v>0</v>
      </c>
      <c r="CO84">
        <v>0</v>
      </c>
      <c r="CP84">
        <v>1200</v>
      </c>
      <c r="CQ84">
        <v>654.4</v>
      </c>
      <c r="CR84">
        <v>0</v>
      </c>
      <c r="CS84">
        <v>52489.8</v>
      </c>
      <c r="CT84">
        <v>0</v>
      </c>
      <c r="CU84">
        <v>4212.7</v>
      </c>
      <c r="CV84">
        <v>1595.7</v>
      </c>
      <c r="CW84">
        <v>0</v>
      </c>
      <c r="CX84">
        <v>0</v>
      </c>
      <c r="CY84">
        <v>459.3</v>
      </c>
      <c r="CZ84">
        <v>985.3</v>
      </c>
      <c r="DA84">
        <v>3384</v>
      </c>
      <c r="DB84">
        <v>200.9</v>
      </c>
      <c r="DC84">
        <v>1205.3</v>
      </c>
      <c r="DD84">
        <v>0</v>
      </c>
      <c r="DE84">
        <v>0</v>
      </c>
      <c r="DF84">
        <v>3233.1</v>
      </c>
      <c r="DG84">
        <v>0</v>
      </c>
      <c r="DH84">
        <v>4794.7999999999902</v>
      </c>
      <c r="DI84">
        <v>3348.4</v>
      </c>
      <c r="DJ84">
        <v>4160</v>
      </c>
      <c r="DK84">
        <v>0</v>
      </c>
      <c r="DL84">
        <v>14506.5999999999</v>
      </c>
      <c r="DM84">
        <v>16527.599999999999</v>
      </c>
      <c r="DN84">
        <v>0</v>
      </c>
      <c r="DO84">
        <v>976.7</v>
      </c>
      <c r="DP84">
        <v>3197.9</v>
      </c>
      <c r="DQ84">
        <v>0</v>
      </c>
      <c r="DR84">
        <v>0</v>
      </c>
      <c r="DS84">
        <v>5815.2</v>
      </c>
      <c r="DT84">
        <v>2542.8000000000002</v>
      </c>
      <c r="DU84">
        <v>0</v>
      </c>
      <c r="DV84">
        <v>0</v>
      </c>
      <c r="DW84">
        <v>1006.7</v>
      </c>
      <c r="DX84">
        <v>90.6</v>
      </c>
      <c r="DY84">
        <v>2018.1</v>
      </c>
      <c r="DZ84">
        <v>7895.3</v>
      </c>
      <c r="EA84">
        <v>0</v>
      </c>
      <c r="EB84">
        <v>0</v>
      </c>
      <c r="EC84">
        <v>1045.4000000000001</v>
      </c>
      <c r="ED84">
        <v>10311.9</v>
      </c>
      <c r="EE84">
        <v>4263</v>
      </c>
      <c r="EF84">
        <v>1190.4000000000001</v>
      </c>
      <c r="EG84">
        <v>444.7</v>
      </c>
      <c r="EH84">
        <v>0</v>
      </c>
      <c r="EI84">
        <v>788</v>
      </c>
      <c r="EJ84">
        <v>9638.2999999999993</v>
      </c>
      <c r="EK84">
        <v>3707.8</v>
      </c>
      <c r="EL84">
        <v>0</v>
      </c>
      <c r="EM84">
        <v>3163.8</v>
      </c>
      <c r="EN84">
        <v>3240.2</v>
      </c>
      <c r="EO84">
        <v>0</v>
      </c>
      <c r="EP84">
        <v>0</v>
      </c>
      <c r="EQ84">
        <v>3417.2999999999902</v>
      </c>
      <c r="ER84">
        <v>2786.8</v>
      </c>
      <c r="ES84">
        <v>931.8</v>
      </c>
      <c r="ET84">
        <v>1653.3</v>
      </c>
      <c r="EU84">
        <v>19.2</v>
      </c>
      <c r="EV84">
        <v>0</v>
      </c>
      <c r="EW84">
        <v>2545.1</v>
      </c>
      <c r="EX84">
        <v>549.29999999999995</v>
      </c>
      <c r="EY84">
        <v>8849.5</v>
      </c>
      <c r="EZ84">
        <v>5137.1000000000004</v>
      </c>
      <c r="FA84">
        <v>1024.7</v>
      </c>
      <c r="FB84">
        <v>743.1</v>
      </c>
      <c r="FC84">
        <v>0</v>
      </c>
      <c r="FD84">
        <v>0</v>
      </c>
      <c r="FE84">
        <v>0</v>
      </c>
      <c r="FF84">
        <v>4413</v>
      </c>
      <c r="FG84">
        <v>0</v>
      </c>
      <c r="FH84">
        <v>0</v>
      </c>
      <c r="FI84">
        <v>0</v>
      </c>
      <c r="FJ84">
        <v>2042.3</v>
      </c>
      <c r="FK84">
        <v>0</v>
      </c>
      <c r="FL84">
        <v>0</v>
      </c>
      <c r="FM84">
        <v>185</v>
      </c>
      <c r="FN84">
        <v>4623.5</v>
      </c>
      <c r="FO84">
        <v>1364.9</v>
      </c>
      <c r="FP84">
        <v>589</v>
      </c>
      <c r="FQ84">
        <v>0</v>
      </c>
      <c r="FR84">
        <v>7549.4</v>
      </c>
      <c r="FS84">
        <v>6.2</v>
      </c>
      <c r="FT84">
        <v>215.9</v>
      </c>
      <c r="FU84">
        <v>7893.5999999999904</v>
      </c>
      <c r="FV84">
        <v>2432.3000000000002</v>
      </c>
      <c r="FW84">
        <v>1510</v>
      </c>
      <c r="FX84">
        <v>0</v>
      </c>
      <c r="FY84">
        <v>888.5</v>
      </c>
      <c r="FZ84">
        <v>0</v>
      </c>
      <c r="GA84">
        <v>0</v>
      </c>
      <c r="GB84">
        <v>0</v>
      </c>
      <c r="GC84">
        <v>0</v>
      </c>
      <c r="GD84">
        <v>0</v>
      </c>
      <c r="GE84">
        <v>2870.7</v>
      </c>
      <c r="GF84">
        <v>3920.5999999999899</v>
      </c>
      <c r="GG84">
        <v>6844.9</v>
      </c>
      <c r="GH84">
        <v>0</v>
      </c>
      <c r="GI84">
        <v>5187</v>
      </c>
      <c r="GJ84">
        <v>6692.9</v>
      </c>
      <c r="GK84">
        <v>0</v>
      </c>
      <c r="GL84">
        <v>19399.799999999901</v>
      </c>
      <c r="GM84">
        <v>0</v>
      </c>
      <c r="GN84">
        <v>0</v>
      </c>
      <c r="GO84">
        <v>2186.6</v>
      </c>
      <c r="GP84">
        <v>3638</v>
      </c>
      <c r="GQ84">
        <v>4105.8</v>
      </c>
      <c r="GR84">
        <v>571.1</v>
      </c>
      <c r="GS84">
        <v>0</v>
      </c>
      <c r="GT84">
        <v>1160.5</v>
      </c>
      <c r="GU84">
        <v>0</v>
      </c>
      <c r="GV84">
        <v>3544.4</v>
      </c>
      <c r="GW84">
        <v>0</v>
      </c>
      <c r="GX84">
        <v>3974</v>
      </c>
      <c r="GY84">
        <v>2262.1</v>
      </c>
      <c r="GZ84">
        <v>1190.3</v>
      </c>
      <c r="HA84">
        <v>6612.1</v>
      </c>
      <c r="HB84">
        <v>479.8</v>
      </c>
      <c r="HC84">
        <v>2276</v>
      </c>
      <c r="HD84">
        <v>2383</v>
      </c>
      <c r="HE84">
        <v>0</v>
      </c>
      <c r="HF84">
        <v>2802.7</v>
      </c>
    </row>
    <row r="85" spans="1:214" x14ac:dyDescent="0.25">
      <c r="A85" t="s">
        <v>349</v>
      </c>
      <c r="B85">
        <v>5</v>
      </c>
      <c r="C85">
        <v>5309.8</v>
      </c>
      <c r="D85">
        <v>0</v>
      </c>
      <c r="E85">
        <v>2100</v>
      </c>
      <c r="F85">
        <v>0</v>
      </c>
      <c r="G85">
        <v>0</v>
      </c>
      <c r="H85">
        <v>0</v>
      </c>
      <c r="I85">
        <v>0</v>
      </c>
      <c r="J85">
        <v>0</v>
      </c>
      <c r="K85">
        <v>0</v>
      </c>
      <c r="L85">
        <v>0</v>
      </c>
      <c r="M85">
        <v>0</v>
      </c>
      <c r="N85">
        <v>0</v>
      </c>
      <c r="O85">
        <v>0</v>
      </c>
      <c r="P85">
        <v>526.69999999999902</v>
      </c>
      <c r="Q85">
        <v>4950.8999999999996</v>
      </c>
      <c r="R85">
        <v>0</v>
      </c>
      <c r="S85">
        <v>10004</v>
      </c>
      <c r="T85">
        <v>0</v>
      </c>
      <c r="U85">
        <v>2553.3000000000002</v>
      </c>
      <c r="V85">
        <v>0</v>
      </c>
      <c r="W85">
        <v>0</v>
      </c>
      <c r="X85">
        <v>761.1</v>
      </c>
      <c r="Y85">
        <v>0</v>
      </c>
      <c r="Z85">
        <v>0</v>
      </c>
      <c r="AA85">
        <v>2358</v>
      </c>
      <c r="AB85">
        <v>0</v>
      </c>
      <c r="AC85">
        <v>134.69999999999999</v>
      </c>
      <c r="AD85">
        <v>333.2</v>
      </c>
      <c r="AE85">
        <v>0</v>
      </c>
      <c r="AF85">
        <v>0</v>
      </c>
      <c r="AG85">
        <v>1063.7</v>
      </c>
      <c r="AH85">
        <v>0</v>
      </c>
      <c r="AI85">
        <v>0</v>
      </c>
      <c r="AJ85">
        <v>0</v>
      </c>
      <c r="AK85">
        <v>5019.6000000000004</v>
      </c>
      <c r="AL85">
        <v>0</v>
      </c>
      <c r="AM85">
        <v>0</v>
      </c>
      <c r="AN85">
        <v>0</v>
      </c>
      <c r="AO85">
        <v>242.8</v>
      </c>
      <c r="AP85">
        <v>0</v>
      </c>
      <c r="AQ85">
        <v>0</v>
      </c>
      <c r="AR85">
        <v>0</v>
      </c>
      <c r="AS85">
        <v>0</v>
      </c>
      <c r="AT85">
        <v>569.9</v>
      </c>
      <c r="AU85">
        <v>0</v>
      </c>
      <c r="AV85">
        <v>1498.6</v>
      </c>
      <c r="AW85">
        <v>0</v>
      </c>
      <c r="AX85">
        <v>490</v>
      </c>
      <c r="AY85">
        <v>0</v>
      </c>
      <c r="AZ85">
        <v>897.3</v>
      </c>
      <c r="BA85">
        <v>0</v>
      </c>
      <c r="BB85">
        <v>0</v>
      </c>
      <c r="BC85">
        <v>2806.5</v>
      </c>
      <c r="BD85">
        <v>677.8</v>
      </c>
      <c r="BE85">
        <v>0</v>
      </c>
      <c r="BF85">
        <v>4000.9</v>
      </c>
      <c r="BG85">
        <v>0</v>
      </c>
      <c r="BH85">
        <v>0</v>
      </c>
      <c r="BI85">
        <v>0</v>
      </c>
      <c r="BJ85">
        <v>1898.6</v>
      </c>
      <c r="BK85">
        <v>1770.7</v>
      </c>
      <c r="BL85">
        <v>0</v>
      </c>
      <c r="BM85">
        <v>2076.8000000000002</v>
      </c>
      <c r="BN85">
        <v>0</v>
      </c>
      <c r="BO85">
        <v>0</v>
      </c>
      <c r="BP85">
        <v>5167.1000000000004</v>
      </c>
      <c r="BQ85">
        <v>0</v>
      </c>
      <c r="BR85">
        <v>0</v>
      </c>
      <c r="BS85">
        <v>8559</v>
      </c>
      <c r="BT85">
        <v>0</v>
      </c>
      <c r="BU85">
        <v>0</v>
      </c>
      <c r="BV85">
        <v>0</v>
      </c>
      <c r="BW85">
        <v>869.5</v>
      </c>
      <c r="BX85">
        <v>0</v>
      </c>
      <c r="BY85">
        <v>1068.0999999999999</v>
      </c>
      <c r="BZ85">
        <v>0</v>
      </c>
      <c r="CA85">
        <v>0</v>
      </c>
      <c r="CB85">
        <v>0</v>
      </c>
      <c r="CC85">
        <v>3745.8</v>
      </c>
      <c r="CD85">
        <v>474</v>
      </c>
      <c r="CE85">
        <v>2763.5</v>
      </c>
      <c r="CF85">
        <v>392.2</v>
      </c>
      <c r="CG85" s="92">
        <v>17038</v>
      </c>
      <c r="CH85">
        <v>0</v>
      </c>
      <c r="CI85">
        <v>0</v>
      </c>
      <c r="CJ85">
        <v>0</v>
      </c>
      <c r="CK85">
        <v>2516.6999999999998</v>
      </c>
      <c r="CL85">
        <v>4509.6000000000004</v>
      </c>
      <c r="CM85">
        <v>0</v>
      </c>
      <c r="CN85">
        <v>0</v>
      </c>
      <c r="CO85">
        <v>0</v>
      </c>
      <c r="CP85">
        <v>952.6</v>
      </c>
      <c r="CQ85">
        <v>2927</v>
      </c>
      <c r="CR85">
        <v>0</v>
      </c>
      <c r="CS85">
        <v>15261.3</v>
      </c>
      <c r="CT85">
        <v>0</v>
      </c>
      <c r="CU85">
        <v>888.2</v>
      </c>
      <c r="CV85">
        <v>484.9</v>
      </c>
      <c r="CW85">
        <v>2384.4</v>
      </c>
      <c r="CX85">
        <v>0</v>
      </c>
      <c r="CY85">
        <v>0</v>
      </c>
      <c r="CZ85">
        <v>0</v>
      </c>
      <c r="DA85">
        <v>0</v>
      </c>
      <c r="DB85">
        <v>0</v>
      </c>
      <c r="DC85">
        <v>0</v>
      </c>
      <c r="DD85">
        <v>0</v>
      </c>
      <c r="DE85">
        <v>0</v>
      </c>
      <c r="DF85">
        <v>0</v>
      </c>
      <c r="DG85">
        <v>0</v>
      </c>
      <c r="DH85">
        <v>3167.8999999999901</v>
      </c>
      <c r="DI85">
        <v>360</v>
      </c>
      <c r="DJ85">
        <v>5572.4</v>
      </c>
      <c r="DK85">
        <v>0</v>
      </c>
      <c r="DL85">
        <v>0</v>
      </c>
      <c r="DM85">
        <v>2814.2</v>
      </c>
      <c r="DN85">
        <v>0</v>
      </c>
      <c r="DO85">
        <v>0</v>
      </c>
      <c r="DP85">
        <v>92.4</v>
      </c>
      <c r="DQ85">
        <v>0</v>
      </c>
      <c r="DR85">
        <v>432</v>
      </c>
      <c r="DS85">
        <v>2335</v>
      </c>
      <c r="DT85">
        <v>0</v>
      </c>
      <c r="DU85">
        <v>0</v>
      </c>
      <c r="DV85">
        <v>0</v>
      </c>
      <c r="DW85">
        <v>0</v>
      </c>
      <c r="DX85">
        <v>0</v>
      </c>
      <c r="DY85">
        <v>750</v>
      </c>
      <c r="DZ85">
        <v>0</v>
      </c>
      <c r="EA85">
        <v>0</v>
      </c>
      <c r="EB85">
        <v>0</v>
      </c>
      <c r="EC85">
        <v>0</v>
      </c>
      <c r="ED85">
        <v>2444.3000000000002</v>
      </c>
      <c r="EE85">
        <v>0</v>
      </c>
      <c r="EF85">
        <v>0</v>
      </c>
      <c r="EG85">
        <v>0</v>
      </c>
      <c r="EH85">
        <v>0</v>
      </c>
      <c r="EI85">
        <v>0</v>
      </c>
      <c r="EJ85">
        <v>0</v>
      </c>
      <c r="EK85">
        <v>0</v>
      </c>
      <c r="EL85">
        <v>0</v>
      </c>
      <c r="EM85">
        <v>0</v>
      </c>
      <c r="EN85">
        <v>0</v>
      </c>
      <c r="EO85">
        <v>0</v>
      </c>
      <c r="EP85">
        <v>0</v>
      </c>
      <c r="EQ85">
        <v>0</v>
      </c>
      <c r="ER85">
        <v>0</v>
      </c>
      <c r="ES85">
        <v>0</v>
      </c>
      <c r="ET85">
        <v>0</v>
      </c>
      <c r="EU85">
        <v>0</v>
      </c>
      <c r="EV85">
        <v>0</v>
      </c>
      <c r="EW85">
        <v>2320.1</v>
      </c>
      <c r="EX85">
        <v>1687</v>
      </c>
      <c r="EY85">
        <v>0</v>
      </c>
      <c r="EZ85">
        <v>7924.2</v>
      </c>
      <c r="FA85">
        <v>1270.4000000000001</v>
      </c>
      <c r="FB85">
        <v>0</v>
      </c>
      <c r="FC85">
        <v>0</v>
      </c>
      <c r="FD85">
        <v>0</v>
      </c>
      <c r="FE85">
        <v>0</v>
      </c>
      <c r="FF85">
        <v>0</v>
      </c>
      <c r="FG85">
        <v>0</v>
      </c>
      <c r="FH85">
        <v>0</v>
      </c>
      <c r="FI85">
        <v>2240</v>
      </c>
      <c r="FJ85">
        <v>0</v>
      </c>
      <c r="FK85">
        <v>0</v>
      </c>
      <c r="FL85">
        <v>0</v>
      </c>
      <c r="FM85">
        <v>0</v>
      </c>
      <c r="FN85">
        <v>0</v>
      </c>
      <c r="FO85">
        <v>0</v>
      </c>
      <c r="FP85">
        <v>979.9</v>
      </c>
      <c r="FQ85">
        <v>147.6</v>
      </c>
      <c r="FR85">
        <v>2472</v>
      </c>
      <c r="FS85">
        <v>0</v>
      </c>
      <c r="FT85">
        <v>0</v>
      </c>
      <c r="FU85">
        <v>1000</v>
      </c>
      <c r="FV85">
        <v>0</v>
      </c>
      <c r="FW85">
        <v>0</v>
      </c>
      <c r="FX85">
        <v>0</v>
      </c>
      <c r="FY85">
        <v>0</v>
      </c>
      <c r="FZ85">
        <v>0</v>
      </c>
      <c r="GA85">
        <v>4582.3999999999996</v>
      </c>
      <c r="GB85">
        <v>0</v>
      </c>
      <c r="GC85">
        <v>1312.3999999999901</v>
      </c>
      <c r="GD85">
        <v>573</v>
      </c>
      <c r="GE85">
        <v>0</v>
      </c>
      <c r="GF85">
        <v>0</v>
      </c>
      <c r="GG85">
        <v>50.9</v>
      </c>
      <c r="GH85">
        <v>1705</v>
      </c>
      <c r="GI85">
        <v>0</v>
      </c>
      <c r="GJ85">
        <v>0</v>
      </c>
      <c r="GK85">
        <v>0</v>
      </c>
      <c r="GL85">
        <v>7319.5</v>
      </c>
      <c r="GM85">
        <v>0</v>
      </c>
      <c r="GN85">
        <v>964.8</v>
      </c>
      <c r="GO85">
        <v>0</v>
      </c>
      <c r="GP85">
        <v>527.4</v>
      </c>
      <c r="GQ85">
        <v>877</v>
      </c>
      <c r="GR85">
        <v>0</v>
      </c>
      <c r="GS85">
        <v>1317.3</v>
      </c>
      <c r="GT85">
        <v>3532.7</v>
      </c>
      <c r="GU85">
        <v>0</v>
      </c>
      <c r="GV85">
        <v>1718.6</v>
      </c>
      <c r="GW85">
        <v>0</v>
      </c>
      <c r="GX85">
        <v>1921.9</v>
      </c>
      <c r="GY85">
        <v>0</v>
      </c>
      <c r="GZ85">
        <v>552.20000000000005</v>
      </c>
      <c r="HA85">
        <v>1137.9000000000001</v>
      </c>
      <c r="HB85">
        <v>0</v>
      </c>
      <c r="HC85">
        <v>0</v>
      </c>
      <c r="HD85">
        <v>376.8</v>
      </c>
      <c r="HE85">
        <v>0</v>
      </c>
      <c r="HF85">
        <v>1382.7</v>
      </c>
    </row>
    <row r="86" spans="1:214" x14ac:dyDescent="0.25">
      <c r="A86" t="s">
        <v>350</v>
      </c>
      <c r="B86">
        <v>6</v>
      </c>
      <c r="C86">
        <v>6595.9</v>
      </c>
      <c r="D86">
        <v>1276.5999999999999</v>
      </c>
      <c r="E86">
        <v>1126.0999999999999</v>
      </c>
      <c r="F86">
        <v>0</v>
      </c>
      <c r="G86">
        <v>812.6</v>
      </c>
      <c r="H86">
        <v>0</v>
      </c>
      <c r="I86">
        <v>0</v>
      </c>
      <c r="J86">
        <v>0</v>
      </c>
      <c r="K86">
        <v>0</v>
      </c>
      <c r="L86">
        <v>0</v>
      </c>
      <c r="M86">
        <v>614.5</v>
      </c>
      <c r="N86">
        <v>0</v>
      </c>
      <c r="O86">
        <v>0</v>
      </c>
      <c r="P86">
        <v>475.3</v>
      </c>
      <c r="Q86">
        <v>6130.2</v>
      </c>
      <c r="R86">
        <v>0</v>
      </c>
      <c r="S86">
        <v>2674.4</v>
      </c>
      <c r="T86">
        <v>427.1</v>
      </c>
      <c r="U86">
        <v>2333.4</v>
      </c>
      <c r="V86">
        <v>0</v>
      </c>
      <c r="W86">
        <v>618.4</v>
      </c>
      <c r="X86">
        <v>0</v>
      </c>
      <c r="Y86">
        <v>459.7</v>
      </c>
      <c r="Z86">
        <v>0</v>
      </c>
      <c r="AA86">
        <v>710.8</v>
      </c>
      <c r="AB86">
        <v>1239.2</v>
      </c>
      <c r="AC86">
        <v>1173</v>
      </c>
      <c r="AD86">
        <v>0</v>
      </c>
      <c r="AE86">
        <v>856.8</v>
      </c>
      <c r="AF86">
        <v>1839.69999999999</v>
      </c>
      <c r="AG86">
        <v>0</v>
      </c>
      <c r="AH86">
        <v>306.60000000000002</v>
      </c>
      <c r="AI86">
        <v>1199.0999999999999</v>
      </c>
      <c r="AJ86">
        <v>0</v>
      </c>
      <c r="AK86">
        <v>9050.6999999999898</v>
      </c>
      <c r="AL86">
        <v>0</v>
      </c>
      <c r="AM86">
        <v>0</v>
      </c>
      <c r="AN86">
        <v>0</v>
      </c>
      <c r="AO86">
        <v>0</v>
      </c>
      <c r="AP86">
        <v>1124.5999999999999</v>
      </c>
      <c r="AQ86">
        <v>0</v>
      </c>
      <c r="AR86">
        <v>0</v>
      </c>
      <c r="AS86">
        <v>0</v>
      </c>
      <c r="AT86">
        <v>0</v>
      </c>
      <c r="AU86">
        <v>0</v>
      </c>
      <c r="AV86">
        <v>1585.8999999999901</v>
      </c>
      <c r="AW86">
        <v>0</v>
      </c>
      <c r="AX86">
        <v>603</v>
      </c>
      <c r="AY86">
        <v>0</v>
      </c>
      <c r="AZ86">
        <v>0</v>
      </c>
      <c r="BA86">
        <v>0</v>
      </c>
      <c r="BB86">
        <v>0</v>
      </c>
      <c r="BC86">
        <v>387.9</v>
      </c>
      <c r="BD86">
        <v>2133.4</v>
      </c>
      <c r="BE86">
        <v>3911.5</v>
      </c>
      <c r="BF86">
        <v>1485.3</v>
      </c>
      <c r="BG86">
        <v>2865.5</v>
      </c>
      <c r="BH86">
        <v>138.4</v>
      </c>
      <c r="BI86">
        <v>0</v>
      </c>
      <c r="BJ86">
        <v>0</v>
      </c>
      <c r="BK86">
        <v>1486</v>
      </c>
      <c r="BL86">
        <v>0</v>
      </c>
      <c r="BM86">
        <v>0</v>
      </c>
      <c r="BN86">
        <v>1012.3</v>
      </c>
      <c r="BO86">
        <v>0</v>
      </c>
      <c r="BP86">
        <v>0</v>
      </c>
      <c r="BQ86">
        <v>0</v>
      </c>
      <c r="BR86">
        <v>2996.1</v>
      </c>
      <c r="BS86">
        <v>10852.5</v>
      </c>
      <c r="BT86">
        <v>587.20000000000005</v>
      </c>
      <c r="BU86">
        <v>0</v>
      </c>
      <c r="BV86">
        <v>0</v>
      </c>
      <c r="BW86">
        <v>1643</v>
      </c>
      <c r="BX86">
        <v>0</v>
      </c>
      <c r="BY86">
        <v>0</v>
      </c>
      <c r="BZ86">
        <v>1601.9</v>
      </c>
      <c r="CA86">
        <v>4456.8</v>
      </c>
      <c r="CB86">
        <v>0</v>
      </c>
      <c r="CC86">
        <v>0</v>
      </c>
      <c r="CD86">
        <v>1393.9</v>
      </c>
      <c r="CE86">
        <v>820.2</v>
      </c>
      <c r="CF86">
        <v>6553.2999999999902</v>
      </c>
      <c r="CG86" s="92">
        <v>40371.9</v>
      </c>
      <c r="CH86">
        <v>0</v>
      </c>
      <c r="CI86">
        <v>4195.0999999999904</v>
      </c>
      <c r="CJ86">
        <v>0</v>
      </c>
      <c r="CK86">
        <v>1227.0999999999999</v>
      </c>
      <c r="CL86">
        <v>0</v>
      </c>
      <c r="CM86">
        <v>177.1</v>
      </c>
      <c r="CN86">
        <v>656.1</v>
      </c>
      <c r="CO86">
        <v>0</v>
      </c>
      <c r="CP86">
        <v>0</v>
      </c>
      <c r="CQ86">
        <v>0</v>
      </c>
      <c r="CR86">
        <v>737.2</v>
      </c>
      <c r="CS86">
        <v>29982.3</v>
      </c>
      <c r="CT86">
        <v>1923.4</v>
      </c>
      <c r="CU86">
        <v>1321.5</v>
      </c>
      <c r="CV86">
        <v>1397</v>
      </c>
      <c r="CW86">
        <v>0</v>
      </c>
      <c r="CX86">
        <v>0</v>
      </c>
      <c r="CY86">
        <v>791.7</v>
      </c>
      <c r="CZ86">
        <v>0</v>
      </c>
      <c r="DA86">
        <v>0</v>
      </c>
      <c r="DB86">
        <v>4453.7</v>
      </c>
      <c r="DC86">
        <v>0</v>
      </c>
      <c r="DD86">
        <v>0</v>
      </c>
      <c r="DE86">
        <v>1376.7</v>
      </c>
      <c r="DF86">
        <v>1057.3</v>
      </c>
      <c r="DG86">
        <v>0</v>
      </c>
      <c r="DH86">
        <v>2306.1999999999998</v>
      </c>
      <c r="DI86">
        <v>0</v>
      </c>
      <c r="DJ86">
        <v>1648</v>
      </c>
      <c r="DK86">
        <v>0</v>
      </c>
      <c r="DL86">
        <v>7968.8</v>
      </c>
      <c r="DM86">
        <v>6230.8</v>
      </c>
      <c r="DN86">
        <v>839</v>
      </c>
      <c r="DO86">
        <v>835.4</v>
      </c>
      <c r="DP86">
        <v>2396.7999999999902</v>
      </c>
      <c r="DQ86">
        <v>0</v>
      </c>
      <c r="DR86">
        <v>5756.4</v>
      </c>
      <c r="DS86">
        <v>874.4</v>
      </c>
      <c r="DT86">
        <v>1734.5</v>
      </c>
      <c r="DU86">
        <v>785.9</v>
      </c>
      <c r="DV86">
        <v>0</v>
      </c>
      <c r="DW86">
        <v>0</v>
      </c>
      <c r="DX86">
        <v>1174.4000000000001</v>
      </c>
      <c r="DY86">
        <v>0</v>
      </c>
      <c r="DZ86">
        <v>2925.8</v>
      </c>
      <c r="EA86">
        <v>230</v>
      </c>
      <c r="EB86">
        <v>902</v>
      </c>
      <c r="EC86">
        <v>2861.8</v>
      </c>
      <c r="ED86">
        <v>4894.6000000000004</v>
      </c>
      <c r="EE86">
        <v>0</v>
      </c>
      <c r="EF86">
        <v>2445.5</v>
      </c>
      <c r="EG86">
        <v>703.8</v>
      </c>
      <c r="EH86">
        <v>1900</v>
      </c>
      <c r="EI86">
        <v>0</v>
      </c>
      <c r="EJ86">
        <v>776.4</v>
      </c>
      <c r="EK86">
        <v>2712.9</v>
      </c>
      <c r="EL86">
        <v>0</v>
      </c>
      <c r="EM86">
        <v>0</v>
      </c>
      <c r="EN86">
        <v>467.5</v>
      </c>
      <c r="EO86">
        <v>2145</v>
      </c>
      <c r="EP86">
        <v>0</v>
      </c>
      <c r="EQ86">
        <v>602.29999999999995</v>
      </c>
      <c r="ER86">
        <v>0</v>
      </c>
      <c r="ES86">
        <v>0</v>
      </c>
      <c r="ET86">
        <v>0</v>
      </c>
      <c r="EU86">
        <v>0</v>
      </c>
      <c r="EV86">
        <v>297.8</v>
      </c>
      <c r="EW86">
        <v>5842.4</v>
      </c>
      <c r="EX86">
        <v>1814.9</v>
      </c>
      <c r="EY86">
        <v>3042.3</v>
      </c>
      <c r="EZ86">
        <v>2998.2</v>
      </c>
      <c r="FA86">
        <v>3838.1</v>
      </c>
      <c r="FB86">
        <v>0</v>
      </c>
      <c r="FC86">
        <v>0</v>
      </c>
      <c r="FD86">
        <v>0</v>
      </c>
      <c r="FE86">
        <v>1227.3</v>
      </c>
      <c r="FF86">
        <v>0</v>
      </c>
      <c r="FG86">
        <v>0</v>
      </c>
      <c r="FH86">
        <v>0</v>
      </c>
      <c r="FI86">
        <v>0</v>
      </c>
      <c r="FJ86">
        <v>0</v>
      </c>
      <c r="FK86">
        <v>0</v>
      </c>
      <c r="FL86">
        <v>521.29999999999995</v>
      </c>
      <c r="FM86">
        <v>0</v>
      </c>
      <c r="FN86">
        <v>0</v>
      </c>
      <c r="FO86">
        <v>666</v>
      </c>
      <c r="FP86">
        <v>0</v>
      </c>
      <c r="FQ86">
        <v>2761.9</v>
      </c>
      <c r="FR86">
        <v>0</v>
      </c>
      <c r="FS86">
        <v>2973.2999999999902</v>
      </c>
      <c r="FT86">
        <v>0</v>
      </c>
      <c r="FU86">
        <v>4906.3999999999996</v>
      </c>
      <c r="FV86">
        <v>4390.7</v>
      </c>
      <c r="FW86">
        <v>1369.2</v>
      </c>
      <c r="FX86">
        <v>840</v>
      </c>
      <c r="FY86">
        <v>0</v>
      </c>
      <c r="FZ86">
        <v>0</v>
      </c>
      <c r="GA86">
        <v>5365.2999999999902</v>
      </c>
      <c r="GB86">
        <v>0</v>
      </c>
      <c r="GC86">
        <v>763</v>
      </c>
      <c r="GD86">
        <v>914.3</v>
      </c>
      <c r="GE86">
        <v>963.3</v>
      </c>
      <c r="GF86">
        <v>0</v>
      </c>
      <c r="GG86">
        <v>2750.4</v>
      </c>
      <c r="GH86">
        <v>0</v>
      </c>
      <c r="GI86">
        <v>1284.2</v>
      </c>
      <c r="GJ86">
        <v>176.1</v>
      </c>
      <c r="GK86">
        <v>0</v>
      </c>
      <c r="GL86">
        <v>2479.5</v>
      </c>
      <c r="GM86">
        <v>0</v>
      </c>
      <c r="GN86">
        <v>0</v>
      </c>
      <c r="GO86">
        <v>0</v>
      </c>
      <c r="GP86">
        <v>146.19999999999999</v>
      </c>
      <c r="GQ86">
        <v>0</v>
      </c>
      <c r="GR86">
        <v>0</v>
      </c>
      <c r="GS86">
        <v>0</v>
      </c>
      <c r="GT86">
        <v>3444.2</v>
      </c>
      <c r="GU86">
        <v>0</v>
      </c>
      <c r="GV86">
        <v>1933.7</v>
      </c>
      <c r="GW86">
        <v>0</v>
      </c>
      <c r="GX86">
        <v>0</v>
      </c>
      <c r="GY86">
        <v>0</v>
      </c>
      <c r="GZ86">
        <v>347.9</v>
      </c>
      <c r="HA86">
        <v>5280.4</v>
      </c>
      <c r="HB86">
        <v>0</v>
      </c>
      <c r="HC86">
        <v>809.1</v>
      </c>
      <c r="HD86">
        <v>0</v>
      </c>
      <c r="HE86">
        <v>0</v>
      </c>
      <c r="HF86">
        <v>915.9</v>
      </c>
    </row>
    <row r="87" spans="1:214" x14ac:dyDescent="0.25">
      <c r="A87" t="s">
        <v>351</v>
      </c>
      <c r="B87">
        <v>1</v>
      </c>
      <c r="C87">
        <v>0</v>
      </c>
      <c r="D87">
        <v>0</v>
      </c>
      <c r="E87">
        <v>0</v>
      </c>
      <c r="F87">
        <v>0</v>
      </c>
      <c r="G87">
        <v>0</v>
      </c>
      <c r="H87">
        <v>0</v>
      </c>
      <c r="I87">
        <v>426.7</v>
      </c>
      <c r="J87">
        <v>0</v>
      </c>
      <c r="K87">
        <v>54.9</v>
      </c>
      <c r="L87">
        <v>547</v>
      </c>
      <c r="M87">
        <v>0</v>
      </c>
      <c r="N87">
        <v>942</v>
      </c>
      <c r="O87">
        <v>0</v>
      </c>
      <c r="P87">
        <v>394.6</v>
      </c>
      <c r="Q87">
        <v>47.7</v>
      </c>
      <c r="R87">
        <v>0</v>
      </c>
      <c r="S87">
        <v>3513.6999999999898</v>
      </c>
      <c r="T87">
        <v>0</v>
      </c>
      <c r="U87">
        <v>3091.5</v>
      </c>
      <c r="V87">
        <v>0</v>
      </c>
      <c r="W87">
        <v>0</v>
      </c>
      <c r="X87">
        <v>0</v>
      </c>
      <c r="Y87">
        <v>0</v>
      </c>
      <c r="Z87">
        <v>0</v>
      </c>
      <c r="AA87">
        <v>0</v>
      </c>
      <c r="AB87">
        <v>0</v>
      </c>
      <c r="AC87">
        <v>193.6</v>
      </c>
      <c r="AD87">
        <v>0</v>
      </c>
      <c r="AE87">
        <v>0</v>
      </c>
      <c r="AF87">
        <v>0</v>
      </c>
      <c r="AG87">
        <v>0</v>
      </c>
      <c r="AH87">
        <v>0</v>
      </c>
      <c r="AI87">
        <v>0</v>
      </c>
      <c r="AJ87">
        <v>0</v>
      </c>
      <c r="AK87">
        <v>0</v>
      </c>
      <c r="AL87">
        <v>0</v>
      </c>
      <c r="AM87">
        <v>0</v>
      </c>
      <c r="AN87">
        <v>0</v>
      </c>
      <c r="AO87">
        <v>0</v>
      </c>
      <c r="AP87">
        <v>0</v>
      </c>
      <c r="AQ87">
        <v>0</v>
      </c>
      <c r="AR87">
        <v>0</v>
      </c>
      <c r="AS87">
        <v>0</v>
      </c>
      <c r="AT87">
        <v>0</v>
      </c>
      <c r="AU87">
        <v>0</v>
      </c>
      <c r="AV87">
        <v>0</v>
      </c>
      <c r="AW87">
        <v>0</v>
      </c>
      <c r="AX87">
        <v>105</v>
      </c>
      <c r="AY87">
        <v>0</v>
      </c>
      <c r="AZ87">
        <v>0</v>
      </c>
      <c r="BA87">
        <v>0</v>
      </c>
      <c r="BB87">
        <v>0</v>
      </c>
      <c r="BC87">
        <v>577.1</v>
      </c>
      <c r="BD87">
        <v>0</v>
      </c>
      <c r="BE87">
        <v>190.1</v>
      </c>
      <c r="BF87">
        <v>0</v>
      </c>
      <c r="BG87">
        <v>1268.3999999999901</v>
      </c>
      <c r="BH87">
        <v>1805.2</v>
      </c>
      <c r="BI87">
        <v>0</v>
      </c>
      <c r="BJ87">
        <v>0</v>
      </c>
      <c r="BK87">
        <v>195.6</v>
      </c>
      <c r="BL87">
        <v>0</v>
      </c>
      <c r="BM87">
        <v>0</v>
      </c>
      <c r="BN87">
        <v>0</v>
      </c>
      <c r="BO87">
        <v>0</v>
      </c>
      <c r="BP87">
        <v>660.6</v>
      </c>
      <c r="BQ87">
        <v>0</v>
      </c>
      <c r="BR87">
        <v>284</v>
      </c>
      <c r="BS87">
        <v>2947.7</v>
      </c>
      <c r="BT87">
        <v>0</v>
      </c>
      <c r="BU87">
        <v>0</v>
      </c>
      <c r="BV87">
        <v>83.2</v>
      </c>
      <c r="BW87">
        <v>2877.8</v>
      </c>
      <c r="BX87">
        <v>0</v>
      </c>
      <c r="BY87">
        <v>0</v>
      </c>
      <c r="BZ87">
        <v>0</v>
      </c>
      <c r="CA87">
        <v>0</v>
      </c>
      <c r="CB87">
        <v>0</v>
      </c>
      <c r="CC87">
        <v>0</v>
      </c>
      <c r="CD87">
        <v>0</v>
      </c>
      <c r="CE87">
        <v>180.2</v>
      </c>
      <c r="CF87">
        <v>0</v>
      </c>
      <c r="CG87" s="92">
        <v>15653.4999999999</v>
      </c>
      <c r="CH87">
        <v>0</v>
      </c>
      <c r="CI87">
        <v>630.9</v>
      </c>
      <c r="CJ87">
        <v>0</v>
      </c>
      <c r="CK87">
        <v>0</v>
      </c>
      <c r="CL87">
        <v>0</v>
      </c>
      <c r="CM87">
        <v>0</v>
      </c>
      <c r="CN87">
        <v>183</v>
      </c>
      <c r="CO87">
        <v>0</v>
      </c>
      <c r="CP87">
        <v>0</v>
      </c>
      <c r="CQ87">
        <v>0</v>
      </c>
      <c r="CR87">
        <v>0</v>
      </c>
      <c r="CS87">
        <v>2631.3</v>
      </c>
      <c r="CT87">
        <v>0</v>
      </c>
      <c r="CU87">
        <v>547.1</v>
      </c>
      <c r="CV87">
        <v>432</v>
      </c>
      <c r="CW87">
        <v>0</v>
      </c>
      <c r="CX87">
        <v>0</v>
      </c>
      <c r="CY87">
        <v>0</v>
      </c>
      <c r="CZ87">
        <v>0</v>
      </c>
      <c r="DA87">
        <v>0</v>
      </c>
      <c r="DB87">
        <v>0</v>
      </c>
      <c r="DC87">
        <v>0</v>
      </c>
      <c r="DD87">
        <v>0</v>
      </c>
      <c r="DE87">
        <v>0</v>
      </c>
      <c r="DF87">
        <v>49.2</v>
      </c>
      <c r="DG87">
        <v>0</v>
      </c>
      <c r="DH87">
        <v>707.5</v>
      </c>
      <c r="DI87">
        <v>0</v>
      </c>
      <c r="DJ87">
        <v>0</v>
      </c>
      <c r="DK87">
        <v>0</v>
      </c>
      <c r="DL87">
        <v>366.6</v>
      </c>
      <c r="DM87">
        <v>1171.5999999999999</v>
      </c>
      <c r="DN87">
        <v>0</v>
      </c>
      <c r="DO87">
        <v>0</v>
      </c>
      <c r="DP87">
        <v>2419.4</v>
      </c>
      <c r="DQ87">
        <v>0</v>
      </c>
      <c r="DR87">
        <v>0</v>
      </c>
      <c r="DS87">
        <v>418.7</v>
      </c>
      <c r="DT87">
        <v>0</v>
      </c>
      <c r="DU87">
        <v>317.7</v>
      </c>
      <c r="DV87">
        <v>0</v>
      </c>
      <c r="DW87">
        <v>0</v>
      </c>
      <c r="DX87">
        <v>419.7</v>
      </c>
      <c r="DY87">
        <v>0</v>
      </c>
      <c r="DZ87">
        <v>115</v>
      </c>
      <c r="EA87">
        <v>0</v>
      </c>
      <c r="EB87">
        <v>0</v>
      </c>
      <c r="EC87">
        <v>0</v>
      </c>
      <c r="ED87">
        <v>224.5</v>
      </c>
      <c r="EE87">
        <v>0</v>
      </c>
      <c r="EF87">
        <v>240</v>
      </c>
      <c r="EG87">
        <v>0</v>
      </c>
      <c r="EH87">
        <v>0</v>
      </c>
      <c r="EI87">
        <v>246.8</v>
      </c>
      <c r="EJ87">
        <v>936.7</v>
      </c>
      <c r="EK87">
        <v>0</v>
      </c>
      <c r="EL87">
        <v>0</v>
      </c>
      <c r="EM87">
        <v>0</v>
      </c>
      <c r="EN87">
        <v>55.5</v>
      </c>
      <c r="EO87">
        <v>717</v>
      </c>
      <c r="EP87">
        <v>0</v>
      </c>
      <c r="EQ87">
        <v>977</v>
      </c>
      <c r="ER87">
        <v>0</v>
      </c>
      <c r="ES87">
        <v>0</v>
      </c>
      <c r="ET87">
        <v>0</v>
      </c>
      <c r="EU87">
        <v>0</v>
      </c>
      <c r="EV87">
        <v>415.1</v>
      </c>
      <c r="EW87">
        <v>527.20000000000005</v>
      </c>
      <c r="EX87">
        <v>0</v>
      </c>
      <c r="EY87">
        <v>958.8</v>
      </c>
      <c r="EZ87">
        <v>93</v>
      </c>
      <c r="FA87">
        <v>0</v>
      </c>
      <c r="FB87">
        <v>0</v>
      </c>
      <c r="FC87">
        <v>0</v>
      </c>
      <c r="FD87">
        <v>0</v>
      </c>
      <c r="FE87">
        <v>1404.69999999999</v>
      </c>
      <c r="FF87">
        <v>0</v>
      </c>
      <c r="FG87">
        <v>0</v>
      </c>
      <c r="FH87">
        <v>0</v>
      </c>
      <c r="FI87">
        <v>0</v>
      </c>
      <c r="FJ87">
        <v>0</v>
      </c>
      <c r="FK87">
        <v>0</v>
      </c>
      <c r="FL87">
        <v>0</v>
      </c>
      <c r="FM87">
        <v>0</v>
      </c>
      <c r="FN87">
        <v>0</v>
      </c>
      <c r="FO87">
        <v>0</v>
      </c>
      <c r="FP87">
        <v>0</v>
      </c>
      <c r="FQ87">
        <v>0</v>
      </c>
      <c r="FR87">
        <v>0</v>
      </c>
      <c r="FS87">
        <v>0</v>
      </c>
      <c r="FT87">
        <v>0</v>
      </c>
      <c r="FU87">
        <v>0</v>
      </c>
      <c r="FV87">
        <v>44.8</v>
      </c>
      <c r="FW87">
        <v>0</v>
      </c>
      <c r="FX87">
        <v>0</v>
      </c>
      <c r="FY87">
        <v>0</v>
      </c>
      <c r="FZ87">
        <v>0</v>
      </c>
      <c r="GA87">
        <v>400</v>
      </c>
      <c r="GB87">
        <v>0</v>
      </c>
      <c r="GC87">
        <v>0</v>
      </c>
      <c r="GD87">
        <v>0</v>
      </c>
      <c r="GE87">
        <v>0</v>
      </c>
      <c r="GF87">
        <v>957.7</v>
      </c>
      <c r="GG87">
        <v>789.6</v>
      </c>
      <c r="GH87">
        <v>0</v>
      </c>
      <c r="GI87">
        <v>0</v>
      </c>
      <c r="GJ87">
        <v>426.8</v>
      </c>
      <c r="GK87">
        <v>0</v>
      </c>
      <c r="GL87">
        <v>0</v>
      </c>
      <c r="GM87">
        <v>0</v>
      </c>
      <c r="GN87">
        <v>0</v>
      </c>
      <c r="GO87">
        <v>0</v>
      </c>
      <c r="GP87">
        <v>589.6</v>
      </c>
      <c r="GQ87">
        <v>0</v>
      </c>
      <c r="GR87">
        <v>0</v>
      </c>
      <c r="GS87">
        <v>0</v>
      </c>
      <c r="GT87">
        <v>277.2</v>
      </c>
      <c r="GU87">
        <v>0</v>
      </c>
      <c r="GV87">
        <v>199.1</v>
      </c>
      <c r="GW87">
        <v>550.5</v>
      </c>
      <c r="GX87">
        <v>0</v>
      </c>
      <c r="GY87">
        <v>0</v>
      </c>
      <c r="GZ87">
        <v>0</v>
      </c>
      <c r="HA87">
        <v>295.3</v>
      </c>
      <c r="HB87">
        <v>0</v>
      </c>
      <c r="HC87">
        <v>0</v>
      </c>
      <c r="HD87">
        <v>403.6</v>
      </c>
      <c r="HE87">
        <v>608</v>
      </c>
      <c r="HF87">
        <v>0</v>
      </c>
    </row>
    <row r="88" spans="1:214" x14ac:dyDescent="0.25">
      <c r="A88" t="s">
        <v>352</v>
      </c>
      <c r="B88">
        <v>2</v>
      </c>
      <c r="C88">
        <v>833.9</v>
      </c>
      <c r="D88">
        <v>14.7</v>
      </c>
      <c r="E88">
        <v>1549.1</v>
      </c>
      <c r="F88">
        <v>220</v>
      </c>
      <c r="G88">
        <v>0</v>
      </c>
      <c r="H88">
        <v>0</v>
      </c>
      <c r="I88">
        <v>2212.1999999999998</v>
      </c>
      <c r="J88">
        <v>196.2</v>
      </c>
      <c r="K88">
        <v>0</v>
      </c>
      <c r="L88">
        <v>80.099999999999994</v>
      </c>
      <c r="M88">
        <v>0</v>
      </c>
      <c r="N88">
        <v>0</v>
      </c>
      <c r="O88">
        <v>812</v>
      </c>
      <c r="P88">
        <v>39.6</v>
      </c>
      <c r="Q88">
        <v>181.3</v>
      </c>
      <c r="R88">
        <v>0</v>
      </c>
      <c r="S88">
        <v>7164.6</v>
      </c>
      <c r="T88">
        <v>1955.4</v>
      </c>
      <c r="U88">
        <v>484.5</v>
      </c>
      <c r="V88">
        <v>28</v>
      </c>
      <c r="W88">
        <v>0</v>
      </c>
      <c r="X88">
        <v>0</v>
      </c>
      <c r="Y88">
        <v>252.3</v>
      </c>
      <c r="Z88">
        <v>0</v>
      </c>
      <c r="AA88">
        <v>847.2</v>
      </c>
      <c r="AB88">
        <v>0</v>
      </c>
      <c r="AC88">
        <v>0</v>
      </c>
      <c r="AD88">
        <v>0</v>
      </c>
      <c r="AE88">
        <v>0</v>
      </c>
      <c r="AF88">
        <v>0</v>
      </c>
      <c r="AG88">
        <v>0</v>
      </c>
      <c r="AH88">
        <v>0</v>
      </c>
      <c r="AI88">
        <v>0</v>
      </c>
      <c r="AJ88">
        <v>0</v>
      </c>
      <c r="AK88">
        <v>1770.5</v>
      </c>
      <c r="AL88">
        <v>47</v>
      </c>
      <c r="AM88">
        <v>0</v>
      </c>
      <c r="AN88">
        <v>0</v>
      </c>
      <c r="AO88">
        <v>0</v>
      </c>
      <c r="AP88">
        <v>0</v>
      </c>
      <c r="AQ88">
        <v>0</v>
      </c>
      <c r="AR88">
        <v>279.8</v>
      </c>
      <c r="AS88">
        <v>0</v>
      </c>
      <c r="AT88">
        <v>254</v>
      </c>
      <c r="AU88">
        <v>0</v>
      </c>
      <c r="AV88">
        <v>487.6</v>
      </c>
      <c r="AW88">
        <v>0</v>
      </c>
      <c r="AX88">
        <v>75.900000000000006</v>
      </c>
      <c r="AY88">
        <v>0</v>
      </c>
      <c r="AZ88">
        <v>0</v>
      </c>
      <c r="BA88">
        <v>849.5</v>
      </c>
      <c r="BB88">
        <v>0</v>
      </c>
      <c r="BC88">
        <v>1944.4</v>
      </c>
      <c r="BD88">
        <v>0</v>
      </c>
      <c r="BE88">
        <v>198.9</v>
      </c>
      <c r="BF88">
        <v>98.5</v>
      </c>
      <c r="BG88">
        <v>414.4</v>
      </c>
      <c r="BH88">
        <v>11410.4</v>
      </c>
      <c r="BI88">
        <v>0</v>
      </c>
      <c r="BJ88">
        <v>0</v>
      </c>
      <c r="BK88">
        <v>3469.5</v>
      </c>
      <c r="BL88">
        <v>647.5</v>
      </c>
      <c r="BM88">
        <v>0</v>
      </c>
      <c r="BN88">
        <v>0</v>
      </c>
      <c r="BO88">
        <v>0</v>
      </c>
      <c r="BP88">
        <v>2610</v>
      </c>
      <c r="BQ88">
        <v>72.599999999999994</v>
      </c>
      <c r="BR88">
        <v>0</v>
      </c>
      <c r="BS88">
        <v>998.1</v>
      </c>
      <c r="BT88">
        <v>0</v>
      </c>
      <c r="BU88">
        <v>0</v>
      </c>
      <c r="BV88">
        <v>0</v>
      </c>
      <c r="BW88">
        <v>6932.5</v>
      </c>
      <c r="BX88">
        <v>0</v>
      </c>
      <c r="BY88">
        <v>0</v>
      </c>
      <c r="BZ88">
        <v>31.4</v>
      </c>
      <c r="CA88">
        <v>0</v>
      </c>
      <c r="CB88">
        <v>0</v>
      </c>
      <c r="CC88">
        <v>236</v>
      </c>
      <c r="CD88">
        <v>0</v>
      </c>
      <c r="CE88">
        <v>198</v>
      </c>
      <c r="CF88">
        <v>645.1</v>
      </c>
      <c r="CG88" s="92">
        <v>34003.199999999997</v>
      </c>
      <c r="CH88">
        <v>63.4</v>
      </c>
      <c r="CI88">
        <v>291.2</v>
      </c>
      <c r="CJ88">
        <v>0</v>
      </c>
      <c r="CK88">
        <v>0</v>
      </c>
      <c r="CL88">
        <v>0</v>
      </c>
      <c r="CM88">
        <v>0</v>
      </c>
      <c r="CN88">
        <v>0</v>
      </c>
      <c r="CO88">
        <v>0</v>
      </c>
      <c r="CP88">
        <v>0</v>
      </c>
      <c r="CQ88">
        <v>0</v>
      </c>
      <c r="CR88">
        <v>0</v>
      </c>
      <c r="CS88">
        <v>14652.5999999999</v>
      </c>
      <c r="CT88">
        <v>0</v>
      </c>
      <c r="CU88">
        <v>1174.9000000000001</v>
      </c>
      <c r="CV88">
        <v>0</v>
      </c>
      <c r="CW88">
        <v>0</v>
      </c>
      <c r="CX88">
        <v>2816.3</v>
      </c>
      <c r="CY88">
        <v>0</v>
      </c>
      <c r="CZ88">
        <v>110</v>
      </c>
      <c r="DA88">
        <v>0</v>
      </c>
      <c r="DB88">
        <v>0</v>
      </c>
      <c r="DC88">
        <v>0</v>
      </c>
      <c r="DD88">
        <v>0</v>
      </c>
      <c r="DE88">
        <v>0</v>
      </c>
      <c r="DF88">
        <v>0</v>
      </c>
      <c r="DG88">
        <v>1057.7</v>
      </c>
      <c r="DH88">
        <v>2922.2</v>
      </c>
      <c r="DI88">
        <v>0</v>
      </c>
      <c r="DJ88">
        <v>0</v>
      </c>
      <c r="DK88">
        <v>0</v>
      </c>
      <c r="DL88">
        <v>1143.0999999999999</v>
      </c>
      <c r="DM88">
        <v>1977.3</v>
      </c>
      <c r="DN88">
        <v>0</v>
      </c>
      <c r="DO88">
        <v>0</v>
      </c>
      <c r="DP88">
        <v>67</v>
      </c>
      <c r="DQ88">
        <v>0</v>
      </c>
      <c r="DR88">
        <v>0</v>
      </c>
      <c r="DS88">
        <v>1130.4000000000001</v>
      </c>
      <c r="DT88">
        <v>2069</v>
      </c>
      <c r="DU88">
        <v>0</v>
      </c>
      <c r="DV88">
        <v>0</v>
      </c>
      <c r="DW88">
        <v>206.9</v>
      </c>
      <c r="DX88">
        <v>0</v>
      </c>
      <c r="DY88">
        <v>446</v>
      </c>
      <c r="DZ88">
        <v>650.20000000000005</v>
      </c>
      <c r="EA88">
        <v>169.2</v>
      </c>
      <c r="EB88">
        <v>0</v>
      </c>
      <c r="EC88">
        <v>0</v>
      </c>
      <c r="ED88">
        <v>1993.4</v>
      </c>
      <c r="EE88">
        <v>22.7</v>
      </c>
      <c r="EF88">
        <v>500.6</v>
      </c>
      <c r="EG88">
        <v>25</v>
      </c>
      <c r="EH88">
        <v>415</v>
      </c>
      <c r="EI88">
        <v>0</v>
      </c>
      <c r="EJ88">
        <v>994.19999999999902</v>
      </c>
      <c r="EK88">
        <v>4401.6000000000004</v>
      </c>
      <c r="EL88">
        <v>0</v>
      </c>
      <c r="EM88">
        <v>0</v>
      </c>
      <c r="EN88">
        <v>22</v>
      </c>
      <c r="EO88">
        <v>0</v>
      </c>
      <c r="EP88">
        <v>0</v>
      </c>
      <c r="EQ88">
        <v>1412.3</v>
      </c>
      <c r="ER88">
        <v>0</v>
      </c>
      <c r="ES88">
        <v>0</v>
      </c>
      <c r="ET88">
        <v>288</v>
      </c>
      <c r="EU88">
        <v>236.4</v>
      </c>
      <c r="EV88">
        <v>0</v>
      </c>
      <c r="EW88">
        <v>238.3</v>
      </c>
      <c r="EX88">
        <v>941.6</v>
      </c>
      <c r="EY88">
        <v>48</v>
      </c>
      <c r="EZ88">
        <v>1400</v>
      </c>
      <c r="FA88">
        <v>262.3</v>
      </c>
      <c r="FB88">
        <v>325</v>
      </c>
      <c r="FC88">
        <v>47</v>
      </c>
      <c r="FD88">
        <v>0</v>
      </c>
      <c r="FE88">
        <v>181.5</v>
      </c>
      <c r="FF88">
        <v>0</v>
      </c>
      <c r="FG88">
        <v>0</v>
      </c>
      <c r="FH88">
        <v>0</v>
      </c>
      <c r="FI88">
        <v>0</v>
      </c>
      <c r="FJ88">
        <v>158.6</v>
      </c>
      <c r="FK88">
        <v>0</v>
      </c>
      <c r="FL88">
        <v>0</v>
      </c>
      <c r="FM88">
        <v>0</v>
      </c>
      <c r="FN88">
        <v>339.6</v>
      </c>
      <c r="FO88">
        <v>167</v>
      </c>
      <c r="FP88">
        <v>0</v>
      </c>
      <c r="FQ88">
        <v>0</v>
      </c>
      <c r="FR88">
        <v>58.5</v>
      </c>
      <c r="FS88">
        <v>0</v>
      </c>
      <c r="FT88">
        <v>0</v>
      </c>
      <c r="FU88">
        <v>1014.8</v>
      </c>
      <c r="FV88">
        <v>0</v>
      </c>
      <c r="FW88">
        <v>28.5</v>
      </c>
      <c r="FX88">
        <v>0</v>
      </c>
      <c r="FY88">
        <v>1058.2</v>
      </c>
      <c r="FZ88">
        <v>2737.6</v>
      </c>
      <c r="GA88">
        <v>166.4</v>
      </c>
      <c r="GB88">
        <v>2002.7</v>
      </c>
      <c r="GC88">
        <v>502.7</v>
      </c>
      <c r="GD88">
        <v>313.10000000000002</v>
      </c>
      <c r="GE88">
        <v>66.599999999999994</v>
      </c>
      <c r="GF88">
        <v>2562.1</v>
      </c>
      <c r="GG88">
        <v>185</v>
      </c>
      <c r="GH88">
        <v>0</v>
      </c>
      <c r="GI88">
        <v>0</v>
      </c>
      <c r="GJ88">
        <v>0</v>
      </c>
      <c r="GK88">
        <v>0</v>
      </c>
      <c r="GL88">
        <v>2822.2</v>
      </c>
      <c r="GM88">
        <v>0</v>
      </c>
      <c r="GN88">
        <v>0</v>
      </c>
      <c r="GO88">
        <v>139.6</v>
      </c>
      <c r="GP88">
        <v>0</v>
      </c>
      <c r="GQ88">
        <v>10.8</v>
      </c>
      <c r="GR88">
        <v>42.3</v>
      </c>
      <c r="GS88">
        <v>0</v>
      </c>
      <c r="GT88">
        <v>0</v>
      </c>
      <c r="GU88">
        <v>30</v>
      </c>
      <c r="GV88">
        <v>989.8</v>
      </c>
      <c r="GW88">
        <v>223.3</v>
      </c>
      <c r="GX88">
        <v>716.2</v>
      </c>
      <c r="GY88">
        <v>0</v>
      </c>
      <c r="GZ88">
        <v>1194.69999999999</v>
      </c>
      <c r="HA88">
        <v>150</v>
      </c>
      <c r="HB88">
        <v>0</v>
      </c>
      <c r="HC88">
        <v>0</v>
      </c>
      <c r="HD88">
        <v>0</v>
      </c>
      <c r="HE88">
        <v>3077.8</v>
      </c>
      <c r="HF88">
        <v>20</v>
      </c>
    </row>
    <row r="89" spans="1:214" x14ac:dyDescent="0.25">
      <c r="A89" t="s">
        <v>353</v>
      </c>
      <c r="B89">
        <v>3</v>
      </c>
      <c r="C89">
        <v>5300</v>
      </c>
      <c r="D89">
        <v>0</v>
      </c>
      <c r="E89">
        <v>226.9</v>
      </c>
      <c r="F89">
        <v>411</v>
      </c>
      <c r="G89">
        <v>0</v>
      </c>
      <c r="H89">
        <v>0</v>
      </c>
      <c r="I89">
        <v>5769</v>
      </c>
      <c r="J89">
        <v>0</v>
      </c>
      <c r="K89">
        <v>100</v>
      </c>
      <c r="L89">
        <v>0</v>
      </c>
      <c r="M89">
        <v>1032</v>
      </c>
      <c r="N89">
        <v>0</v>
      </c>
      <c r="O89">
        <v>371.3</v>
      </c>
      <c r="P89">
        <v>0</v>
      </c>
      <c r="Q89">
        <v>0</v>
      </c>
      <c r="R89">
        <v>0</v>
      </c>
      <c r="S89">
        <v>8730.6</v>
      </c>
      <c r="T89">
        <v>0</v>
      </c>
      <c r="U89">
        <v>0</v>
      </c>
      <c r="V89">
        <v>1656</v>
      </c>
      <c r="W89">
        <v>0</v>
      </c>
      <c r="X89">
        <v>0</v>
      </c>
      <c r="Y89">
        <v>0</v>
      </c>
      <c r="Z89">
        <v>265.5</v>
      </c>
      <c r="AA89">
        <v>2400.8000000000002</v>
      </c>
      <c r="AB89">
        <v>0</v>
      </c>
      <c r="AC89">
        <v>0</v>
      </c>
      <c r="AD89">
        <v>0</v>
      </c>
      <c r="AE89">
        <v>0</v>
      </c>
      <c r="AF89">
        <v>0</v>
      </c>
      <c r="AG89">
        <v>2626</v>
      </c>
      <c r="AH89">
        <v>136.9</v>
      </c>
      <c r="AI89">
        <v>0</v>
      </c>
      <c r="AJ89">
        <v>37.1</v>
      </c>
      <c r="AK89">
        <v>1236.5999999999999</v>
      </c>
      <c r="AL89">
        <v>0</v>
      </c>
      <c r="AM89">
        <v>1047</v>
      </c>
      <c r="AN89">
        <v>225.2</v>
      </c>
      <c r="AO89">
        <v>0</v>
      </c>
      <c r="AP89">
        <v>0</v>
      </c>
      <c r="AQ89">
        <v>0</v>
      </c>
      <c r="AR89">
        <v>1588</v>
      </c>
      <c r="AS89">
        <v>0</v>
      </c>
      <c r="AT89">
        <v>0</v>
      </c>
      <c r="AU89">
        <v>165.7</v>
      </c>
      <c r="AV89">
        <v>888</v>
      </c>
      <c r="AW89">
        <v>0</v>
      </c>
      <c r="AX89">
        <v>379.4</v>
      </c>
      <c r="AY89">
        <v>0</v>
      </c>
      <c r="AZ89">
        <v>0</v>
      </c>
      <c r="BA89">
        <v>1233.3</v>
      </c>
      <c r="BB89">
        <v>137.5</v>
      </c>
      <c r="BC89">
        <v>0</v>
      </c>
      <c r="BD89">
        <v>0</v>
      </c>
      <c r="BE89">
        <v>584</v>
      </c>
      <c r="BF89">
        <v>1245</v>
      </c>
      <c r="BG89">
        <v>314.3</v>
      </c>
      <c r="BH89">
        <v>1627.9</v>
      </c>
      <c r="BI89">
        <v>0</v>
      </c>
      <c r="BJ89">
        <v>0</v>
      </c>
      <c r="BK89">
        <v>3436.5</v>
      </c>
      <c r="BL89">
        <v>45</v>
      </c>
      <c r="BM89">
        <v>504.2</v>
      </c>
      <c r="BN89">
        <v>0</v>
      </c>
      <c r="BO89">
        <v>0</v>
      </c>
      <c r="BP89">
        <v>1078.7</v>
      </c>
      <c r="BQ89">
        <v>214.4</v>
      </c>
      <c r="BR89">
        <v>200</v>
      </c>
      <c r="BS89">
        <v>693</v>
      </c>
      <c r="BT89">
        <v>0</v>
      </c>
      <c r="BU89">
        <v>0</v>
      </c>
      <c r="BV89">
        <v>0</v>
      </c>
      <c r="BW89">
        <v>3670.3999999999901</v>
      </c>
      <c r="BX89">
        <v>0</v>
      </c>
      <c r="BY89">
        <v>0</v>
      </c>
      <c r="BZ89">
        <v>3401.5</v>
      </c>
      <c r="CA89">
        <v>0</v>
      </c>
      <c r="CB89">
        <v>0</v>
      </c>
      <c r="CC89">
        <v>928</v>
      </c>
      <c r="CD89">
        <v>0</v>
      </c>
      <c r="CE89">
        <v>2030.6</v>
      </c>
      <c r="CF89">
        <v>288</v>
      </c>
      <c r="CG89" s="92">
        <v>51554.199999999903</v>
      </c>
      <c r="CH89">
        <v>0</v>
      </c>
      <c r="CI89">
        <v>1479.6</v>
      </c>
      <c r="CJ89">
        <v>0</v>
      </c>
      <c r="CK89">
        <v>0</v>
      </c>
      <c r="CL89">
        <v>0</v>
      </c>
      <c r="CM89">
        <v>0</v>
      </c>
      <c r="CN89">
        <v>774.5</v>
      </c>
      <c r="CO89">
        <v>0</v>
      </c>
      <c r="CP89">
        <v>0</v>
      </c>
      <c r="CQ89">
        <v>44</v>
      </c>
      <c r="CR89">
        <v>0</v>
      </c>
      <c r="CS89">
        <v>20229.2</v>
      </c>
      <c r="CT89">
        <v>0</v>
      </c>
      <c r="CU89">
        <v>1997</v>
      </c>
      <c r="CV89">
        <v>87.699999999999903</v>
      </c>
      <c r="CW89">
        <v>0</v>
      </c>
      <c r="CX89">
        <v>0</v>
      </c>
      <c r="CY89">
        <v>1862.8</v>
      </c>
      <c r="CZ89">
        <v>200.9</v>
      </c>
      <c r="DA89">
        <v>0</v>
      </c>
      <c r="DB89">
        <v>0</v>
      </c>
      <c r="DC89">
        <v>25.5</v>
      </c>
      <c r="DD89">
        <v>1781.3</v>
      </c>
      <c r="DE89">
        <v>1162.4000000000001</v>
      </c>
      <c r="DF89">
        <v>3884.9</v>
      </c>
      <c r="DG89">
        <v>0</v>
      </c>
      <c r="DH89">
        <v>1030.19999999999</v>
      </c>
      <c r="DI89">
        <v>1332.3</v>
      </c>
      <c r="DJ89">
        <v>115.8</v>
      </c>
      <c r="DK89">
        <v>66</v>
      </c>
      <c r="DL89">
        <v>1136.0999999999999</v>
      </c>
      <c r="DM89">
        <v>2382.4</v>
      </c>
      <c r="DN89">
        <v>102.9</v>
      </c>
      <c r="DO89">
        <v>100</v>
      </c>
      <c r="DP89">
        <v>293.10000000000002</v>
      </c>
      <c r="DQ89">
        <v>0</v>
      </c>
      <c r="DR89">
        <v>0</v>
      </c>
      <c r="DS89">
        <v>8460.1</v>
      </c>
      <c r="DT89">
        <v>0</v>
      </c>
      <c r="DU89">
        <v>1378.4</v>
      </c>
      <c r="DV89">
        <v>0</v>
      </c>
      <c r="DW89">
        <v>97.5</v>
      </c>
      <c r="DX89">
        <v>0</v>
      </c>
      <c r="DY89">
        <v>768.6</v>
      </c>
      <c r="DZ89">
        <v>798</v>
      </c>
      <c r="EA89">
        <v>1005.69999999999</v>
      </c>
      <c r="EB89">
        <v>0</v>
      </c>
      <c r="EC89">
        <v>439</v>
      </c>
      <c r="ED89">
        <v>3590.1</v>
      </c>
      <c r="EE89">
        <v>0</v>
      </c>
      <c r="EF89">
        <v>105</v>
      </c>
      <c r="EG89">
        <v>0</v>
      </c>
      <c r="EH89">
        <v>127.4</v>
      </c>
      <c r="EI89">
        <v>20</v>
      </c>
      <c r="EJ89">
        <v>215.2</v>
      </c>
      <c r="EK89">
        <v>1400</v>
      </c>
      <c r="EL89">
        <v>0</v>
      </c>
      <c r="EM89">
        <v>0</v>
      </c>
      <c r="EN89">
        <v>28.2</v>
      </c>
      <c r="EO89">
        <v>871.4</v>
      </c>
      <c r="EP89">
        <v>0</v>
      </c>
      <c r="EQ89">
        <v>0</v>
      </c>
      <c r="ER89">
        <v>0</v>
      </c>
      <c r="ES89">
        <v>0</v>
      </c>
      <c r="ET89">
        <v>0</v>
      </c>
      <c r="EU89">
        <v>0</v>
      </c>
      <c r="EV89">
        <v>0</v>
      </c>
      <c r="EW89">
        <v>0</v>
      </c>
      <c r="EX89">
        <v>7365.0999999999904</v>
      </c>
      <c r="EY89">
        <v>3327</v>
      </c>
      <c r="EZ89">
        <v>2098.6</v>
      </c>
      <c r="FA89">
        <v>932.2</v>
      </c>
      <c r="FB89">
        <v>0</v>
      </c>
      <c r="FC89">
        <v>0</v>
      </c>
      <c r="FD89">
        <v>0</v>
      </c>
      <c r="FE89">
        <v>286.89999999999998</v>
      </c>
      <c r="FF89">
        <v>0</v>
      </c>
      <c r="FG89">
        <v>1178.2</v>
      </c>
      <c r="FH89">
        <v>0</v>
      </c>
      <c r="FI89">
        <v>0</v>
      </c>
      <c r="FJ89">
        <v>588</v>
      </c>
      <c r="FK89">
        <v>482.7</v>
      </c>
      <c r="FL89">
        <v>0</v>
      </c>
      <c r="FM89">
        <v>55</v>
      </c>
      <c r="FN89">
        <v>6355.6</v>
      </c>
      <c r="FO89">
        <v>18</v>
      </c>
      <c r="FP89">
        <v>1336.7</v>
      </c>
      <c r="FQ89">
        <v>1023.4</v>
      </c>
      <c r="FR89">
        <v>0</v>
      </c>
      <c r="FS89">
        <v>0</v>
      </c>
      <c r="FT89">
        <v>0</v>
      </c>
      <c r="FU89">
        <v>3909.3</v>
      </c>
      <c r="FV89">
        <v>0</v>
      </c>
      <c r="FW89">
        <v>97.6</v>
      </c>
      <c r="FX89">
        <v>356.5</v>
      </c>
      <c r="FY89">
        <v>6.7</v>
      </c>
      <c r="FZ89">
        <v>372.5</v>
      </c>
      <c r="GA89">
        <v>602</v>
      </c>
      <c r="GB89">
        <v>0</v>
      </c>
      <c r="GC89">
        <v>0</v>
      </c>
      <c r="GD89">
        <v>421.6</v>
      </c>
      <c r="GE89">
        <v>3254.5999999999899</v>
      </c>
      <c r="GF89">
        <v>3597</v>
      </c>
      <c r="GG89">
        <v>160.19999999999999</v>
      </c>
      <c r="GH89">
        <v>0</v>
      </c>
      <c r="GI89">
        <v>0</v>
      </c>
      <c r="GJ89">
        <v>671.2</v>
      </c>
      <c r="GK89">
        <v>307.60000000000002</v>
      </c>
      <c r="GL89">
        <v>8324.6</v>
      </c>
      <c r="GM89">
        <v>0</v>
      </c>
      <c r="GN89">
        <v>0</v>
      </c>
      <c r="GO89">
        <v>562.5</v>
      </c>
      <c r="GP89">
        <v>0</v>
      </c>
      <c r="GQ89">
        <v>0</v>
      </c>
      <c r="GR89">
        <v>740</v>
      </c>
      <c r="GS89">
        <v>0</v>
      </c>
      <c r="GT89">
        <v>520</v>
      </c>
      <c r="GU89">
        <v>0</v>
      </c>
      <c r="GV89">
        <v>1344.2</v>
      </c>
      <c r="GW89">
        <v>0</v>
      </c>
      <c r="GX89">
        <v>1824.1</v>
      </c>
      <c r="GY89">
        <v>0</v>
      </c>
      <c r="GZ89">
        <v>1736.8</v>
      </c>
      <c r="HA89">
        <v>175.6</v>
      </c>
      <c r="HB89">
        <v>1087.2</v>
      </c>
      <c r="HC89">
        <v>0</v>
      </c>
      <c r="HD89">
        <v>709.3</v>
      </c>
      <c r="HE89">
        <v>0</v>
      </c>
      <c r="HF89">
        <v>0</v>
      </c>
    </row>
    <row r="90" spans="1:214" x14ac:dyDescent="0.25">
      <c r="A90" t="s">
        <v>354</v>
      </c>
      <c r="B90">
        <v>4</v>
      </c>
      <c r="C90">
        <v>2029.3</v>
      </c>
      <c r="D90">
        <v>3409.8</v>
      </c>
      <c r="E90">
        <v>0</v>
      </c>
      <c r="F90">
        <v>2202.4</v>
      </c>
      <c r="G90">
        <v>13.5</v>
      </c>
      <c r="H90">
        <v>0</v>
      </c>
      <c r="I90">
        <v>573.1</v>
      </c>
      <c r="J90">
        <v>22.2</v>
      </c>
      <c r="K90">
        <v>1799.7</v>
      </c>
      <c r="L90">
        <v>616</v>
      </c>
      <c r="M90">
        <v>0</v>
      </c>
      <c r="N90">
        <v>250.79999999999899</v>
      </c>
      <c r="O90">
        <v>0</v>
      </c>
      <c r="P90">
        <v>829.4</v>
      </c>
      <c r="Q90">
        <v>15313.4</v>
      </c>
      <c r="R90">
        <v>160</v>
      </c>
      <c r="S90">
        <v>7155</v>
      </c>
      <c r="T90">
        <v>78.900000000000006</v>
      </c>
      <c r="U90">
        <v>2177</v>
      </c>
      <c r="V90">
        <v>40</v>
      </c>
      <c r="W90">
        <v>0</v>
      </c>
      <c r="X90">
        <v>0</v>
      </c>
      <c r="Y90">
        <v>2005</v>
      </c>
      <c r="Z90">
        <v>0</v>
      </c>
      <c r="AA90">
        <v>0</v>
      </c>
      <c r="AB90">
        <v>0</v>
      </c>
      <c r="AC90">
        <v>203</v>
      </c>
      <c r="AD90">
        <v>395.9</v>
      </c>
      <c r="AE90">
        <v>0</v>
      </c>
      <c r="AF90">
        <v>0</v>
      </c>
      <c r="AG90">
        <v>3212.2</v>
      </c>
      <c r="AH90">
        <v>705</v>
      </c>
      <c r="AI90">
        <v>328.9</v>
      </c>
      <c r="AJ90">
        <v>0</v>
      </c>
      <c r="AK90">
        <v>4664.1000000000004</v>
      </c>
      <c r="AL90">
        <v>231.4</v>
      </c>
      <c r="AM90">
        <v>2183.7999999999902</v>
      </c>
      <c r="AN90">
        <v>9</v>
      </c>
      <c r="AO90">
        <v>259.89999999999998</v>
      </c>
      <c r="AP90">
        <v>3150.2</v>
      </c>
      <c r="AQ90">
        <v>0</v>
      </c>
      <c r="AR90">
        <v>0</v>
      </c>
      <c r="AS90">
        <v>13.9</v>
      </c>
      <c r="AT90">
        <v>245.1</v>
      </c>
      <c r="AU90">
        <v>729.8</v>
      </c>
      <c r="AV90">
        <v>4295.7999999999902</v>
      </c>
      <c r="AW90">
        <v>1871</v>
      </c>
      <c r="AX90">
        <v>120.3</v>
      </c>
      <c r="AY90">
        <v>0</v>
      </c>
      <c r="AZ90">
        <v>13.5</v>
      </c>
      <c r="BA90">
        <v>4548.7999999999902</v>
      </c>
      <c r="BB90">
        <v>1518.6</v>
      </c>
      <c r="BC90">
        <v>2445.6</v>
      </c>
      <c r="BD90">
        <v>1898</v>
      </c>
      <c r="BE90">
        <v>3253.9</v>
      </c>
      <c r="BF90">
        <v>2984.4</v>
      </c>
      <c r="BG90">
        <v>4888.3999999999996</v>
      </c>
      <c r="BH90">
        <v>0</v>
      </c>
      <c r="BI90">
        <v>42.6</v>
      </c>
      <c r="BJ90">
        <v>0</v>
      </c>
      <c r="BK90">
        <v>1496.8</v>
      </c>
      <c r="BL90">
        <v>2585.4</v>
      </c>
      <c r="BM90">
        <v>2161.1</v>
      </c>
      <c r="BN90">
        <v>0</v>
      </c>
      <c r="BO90">
        <v>513.9</v>
      </c>
      <c r="BP90">
        <v>182</v>
      </c>
      <c r="BQ90">
        <v>1060.4000000000001</v>
      </c>
      <c r="BR90">
        <v>1803.5</v>
      </c>
      <c r="BS90">
        <v>25568.699999999899</v>
      </c>
      <c r="BT90">
        <v>0</v>
      </c>
      <c r="BU90">
        <v>0</v>
      </c>
      <c r="BV90">
        <v>71</v>
      </c>
      <c r="BW90">
        <v>14976.9</v>
      </c>
      <c r="BX90">
        <v>369.6</v>
      </c>
      <c r="BY90">
        <v>720.2</v>
      </c>
      <c r="BZ90">
        <v>5465</v>
      </c>
      <c r="CA90">
        <v>1978.4</v>
      </c>
      <c r="CB90">
        <v>0</v>
      </c>
      <c r="CC90">
        <v>5060.5</v>
      </c>
      <c r="CD90">
        <v>1182.0999999999999</v>
      </c>
      <c r="CE90">
        <v>1809.5</v>
      </c>
      <c r="CF90">
        <v>6130.1</v>
      </c>
      <c r="CG90" s="92">
        <v>43685.8</v>
      </c>
      <c r="CH90">
        <v>0</v>
      </c>
      <c r="CI90">
        <v>1338.6</v>
      </c>
      <c r="CJ90">
        <v>20</v>
      </c>
      <c r="CK90">
        <v>118.8</v>
      </c>
      <c r="CL90">
        <v>0</v>
      </c>
      <c r="CM90">
        <v>0</v>
      </c>
      <c r="CN90">
        <v>0</v>
      </c>
      <c r="CO90">
        <v>0</v>
      </c>
      <c r="CP90">
        <v>1140</v>
      </c>
      <c r="CQ90">
        <v>0</v>
      </c>
      <c r="CR90">
        <v>20</v>
      </c>
      <c r="CS90">
        <v>12100.4</v>
      </c>
      <c r="CT90">
        <v>109.9</v>
      </c>
      <c r="CU90">
        <v>81</v>
      </c>
      <c r="CV90">
        <v>3479.2</v>
      </c>
      <c r="CW90">
        <v>1638.7</v>
      </c>
      <c r="CX90">
        <v>43</v>
      </c>
      <c r="CY90">
        <v>172</v>
      </c>
      <c r="CZ90">
        <v>811.1</v>
      </c>
      <c r="DA90">
        <v>250</v>
      </c>
      <c r="DB90">
        <v>550.79999999999995</v>
      </c>
      <c r="DC90">
        <v>227</v>
      </c>
      <c r="DD90">
        <v>0</v>
      </c>
      <c r="DE90">
        <v>0</v>
      </c>
      <c r="DF90">
        <v>6960.4</v>
      </c>
      <c r="DG90">
        <v>12.3</v>
      </c>
      <c r="DH90">
        <v>7083.6999999999898</v>
      </c>
      <c r="DI90">
        <v>0</v>
      </c>
      <c r="DJ90">
        <v>0</v>
      </c>
      <c r="DK90">
        <v>1867.3</v>
      </c>
      <c r="DL90">
        <v>7588.49999999999</v>
      </c>
      <c r="DM90">
        <v>10320.5</v>
      </c>
      <c r="DN90">
        <v>718</v>
      </c>
      <c r="DO90">
        <v>2050</v>
      </c>
      <c r="DP90">
        <v>4375.1000000000004</v>
      </c>
      <c r="DQ90">
        <v>0</v>
      </c>
      <c r="DR90">
        <v>535.20000000000005</v>
      </c>
      <c r="DS90">
        <v>6578.49999999999</v>
      </c>
      <c r="DT90">
        <v>568</v>
      </c>
      <c r="DU90">
        <v>0</v>
      </c>
      <c r="DV90">
        <v>0</v>
      </c>
      <c r="DW90">
        <v>0</v>
      </c>
      <c r="DX90">
        <v>1081.5999999999999</v>
      </c>
      <c r="DY90">
        <v>6205.5999999999904</v>
      </c>
      <c r="DZ90">
        <v>2344.6</v>
      </c>
      <c r="EA90">
        <v>56</v>
      </c>
      <c r="EB90">
        <v>0</v>
      </c>
      <c r="EC90">
        <v>21088.5</v>
      </c>
      <c r="ED90">
        <v>633.1</v>
      </c>
      <c r="EE90">
        <v>349.9</v>
      </c>
      <c r="EF90">
        <v>56.7</v>
      </c>
      <c r="EG90">
        <v>1750</v>
      </c>
      <c r="EH90">
        <v>6878</v>
      </c>
      <c r="EI90">
        <v>0</v>
      </c>
      <c r="EJ90">
        <v>4196.3999999999996</v>
      </c>
      <c r="EK90">
        <v>0</v>
      </c>
      <c r="EL90">
        <v>0</v>
      </c>
      <c r="EM90">
        <v>0</v>
      </c>
      <c r="EN90">
        <v>2957.7999999999902</v>
      </c>
      <c r="EO90">
        <v>0</v>
      </c>
      <c r="EP90">
        <v>0</v>
      </c>
      <c r="EQ90">
        <v>2171.8000000000002</v>
      </c>
      <c r="ER90">
        <v>1149.5999999999999</v>
      </c>
      <c r="ES90">
        <v>0</v>
      </c>
      <c r="ET90">
        <v>2151</v>
      </c>
      <c r="EU90">
        <v>0</v>
      </c>
      <c r="EV90">
        <v>0</v>
      </c>
      <c r="EW90">
        <v>4286.0999999999904</v>
      </c>
      <c r="EX90">
        <v>2690.5</v>
      </c>
      <c r="EY90">
        <v>2745</v>
      </c>
      <c r="EZ90">
        <v>7205.6</v>
      </c>
      <c r="FA90">
        <v>3477.4</v>
      </c>
      <c r="FB90">
        <v>81.3</v>
      </c>
      <c r="FC90">
        <v>38</v>
      </c>
      <c r="FD90">
        <v>618.6</v>
      </c>
      <c r="FE90">
        <v>129.9</v>
      </c>
      <c r="FF90">
        <v>0</v>
      </c>
      <c r="FG90">
        <v>0</v>
      </c>
      <c r="FH90">
        <v>0</v>
      </c>
      <c r="FI90">
        <v>0</v>
      </c>
      <c r="FJ90">
        <v>0</v>
      </c>
      <c r="FK90">
        <v>0</v>
      </c>
      <c r="FL90">
        <v>653.29999999999995</v>
      </c>
      <c r="FM90">
        <v>160</v>
      </c>
      <c r="FN90">
        <v>1403.3</v>
      </c>
      <c r="FO90">
        <v>4037.9</v>
      </c>
      <c r="FP90">
        <v>100.6</v>
      </c>
      <c r="FQ90">
        <v>0</v>
      </c>
      <c r="FR90">
        <v>2512.1</v>
      </c>
      <c r="FS90">
        <v>0</v>
      </c>
      <c r="FT90">
        <v>0</v>
      </c>
      <c r="FU90">
        <v>2552.8000000000002</v>
      </c>
      <c r="FV90">
        <v>170</v>
      </c>
      <c r="FW90">
        <v>1876.8</v>
      </c>
      <c r="FX90">
        <v>100.9</v>
      </c>
      <c r="FY90">
        <v>224.7</v>
      </c>
      <c r="FZ90">
        <v>0</v>
      </c>
      <c r="GA90">
        <v>1884.7</v>
      </c>
      <c r="GB90">
        <v>0</v>
      </c>
      <c r="GC90">
        <v>0</v>
      </c>
      <c r="GD90">
        <v>91.8</v>
      </c>
      <c r="GE90">
        <v>0</v>
      </c>
      <c r="GF90">
        <v>3631.8</v>
      </c>
      <c r="GG90">
        <v>75</v>
      </c>
      <c r="GH90">
        <v>0</v>
      </c>
      <c r="GI90">
        <v>0</v>
      </c>
      <c r="GJ90">
        <v>101.5</v>
      </c>
      <c r="GK90">
        <v>826.7</v>
      </c>
      <c r="GL90">
        <v>5595.2</v>
      </c>
      <c r="GM90">
        <v>276.2</v>
      </c>
      <c r="GN90">
        <v>984.7</v>
      </c>
      <c r="GO90">
        <v>148</v>
      </c>
      <c r="GP90">
        <v>730.5</v>
      </c>
      <c r="GQ90">
        <v>2913.3</v>
      </c>
      <c r="GR90">
        <v>0</v>
      </c>
      <c r="GS90">
        <v>411.2</v>
      </c>
      <c r="GT90">
        <v>180</v>
      </c>
      <c r="GU90">
        <v>0</v>
      </c>
      <c r="GV90">
        <v>2025.8</v>
      </c>
      <c r="GW90">
        <v>72</v>
      </c>
      <c r="GX90">
        <v>7174.3</v>
      </c>
      <c r="GY90">
        <v>0</v>
      </c>
      <c r="GZ90">
        <v>6626.4</v>
      </c>
      <c r="HA90">
        <v>1169.3999999999901</v>
      </c>
      <c r="HB90">
        <v>2550.1999999999998</v>
      </c>
      <c r="HC90">
        <v>0</v>
      </c>
      <c r="HD90">
        <v>40</v>
      </c>
      <c r="HE90">
        <v>7.8</v>
      </c>
      <c r="HF90">
        <v>1038.3</v>
      </c>
    </row>
    <row r="91" spans="1:214" x14ac:dyDescent="0.25">
      <c r="A91" t="s">
        <v>355</v>
      </c>
      <c r="B91">
        <v>5</v>
      </c>
      <c r="C91">
        <v>2175.6999999999998</v>
      </c>
      <c r="D91">
        <v>0</v>
      </c>
      <c r="E91">
        <v>0</v>
      </c>
      <c r="F91">
        <v>0</v>
      </c>
      <c r="G91">
        <v>1588.7</v>
      </c>
      <c r="H91">
        <v>103</v>
      </c>
      <c r="I91">
        <v>3358</v>
      </c>
      <c r="J91">
        <v>0</v>
      </c>
      <c r="K91">
        <v>3220.2</v>
      </c>
      <c r="L91">
        <v>0</v>
      </c>
      <c r="M91">
        <v>0</v>
      </c>
      <c r="N91">
        <v>0</v>
      </c>
      <c r="O91">
        <v>0</v>
      </c>
      <c r="P91">
        <v>0</v>
      </c>
      <c r="Q91">
        <v>205.2</v>
      </c>
      <c r="R91">
        <v>0</v>
      </c>
      <c r="S91">
        <v>12298.8</v>
      </c>
      <c r="T91">
        <v>88.9</v>
      </c>
      <c r="U91">
        <v>827.6</v>
      </c>
      <c r="V91">
        <v>0</v>
      </c>
      <c r="W91">
        <v>0</v>
      </c>
      <c r="X91">
        <v>0</v>
      </c>
      <c r="Y91">
        <v>0</v>
      </c>
      <c r="Z91">
        <v>0</v>
      </c>
      <c r="AA91">
        <v>0</v>
      </c>
      <c r="AB91">
        <v>0</v>
      </c>
      <c r="AC91">
        <v>0</v>
      </c>
      <c r="AD91">
        <v>0</v>
      </c>
      <c r="AE91">
        <v>0</v>
      </c>
      <c r="AF91">
        <v>330</v>
      </c>
      <c r="AG91">
        <v>0</v>
      </c>
      <c r="AH91">
        <v>0</v>
      </c>
      <c r="AI91">
        <v>0</v>
      </c>
      <c r="AJ91">
        <v>0</v>
      </c>
      <c r="AK91">
        <v>1413</v>
      </c>
      <c r="AL91">
        <v>0</v>
      </c>
      <c r="AM91">
        <v>0</v>
      </c>
      <c r="AN91">
        <v>0</v>
      </c>
      <c r="AO91">
        <v>1301.5</v>
      </c>
      <c r="AP91">
        <v>868.4</v>
      </c>
      <c r="AQ91">
        <v>0</v>
      </c>
      <c r="AR91">
        <v>0</v>
      </c>
      <c r="AS91">
        <v>0</v>
      </c>
      <c r="AT91">
        <v>160.19999999999999</v>
      </c>
      <c r="AU91">
        <v>0</v>
      </c>
      <c r="AV91">
        <v>1397.8</v>
      </c>
      <c r="AW91">
        <v>0</v>
      </c>
      <c r="AX91">
        <v>104</v>
      </c>
      <c r="AY91">
        <v>0</v>
      </c>
      <c r="AZ91">
        <v>3418.9</v>
      </c>
      <c r="BA91">
        <v>30</v>
      </c>
      <c r="BB91">
        <v>0</v>
      </c>
      <c r="BC91">
        <v>2087.6999999999998</v>
      </c>
      <c r="BD91">
        <v>0</v>
      </c>
      <c r="BE91">
        <v>145</v>
      </c>
      <c r="BF91">
        <v>105.3</v>
      </c>
      <c r="BG91">
        <v>33.700000000000003</v>
      </c>
      <c r="BH91">
        <v>0</v>
      </c>
      <c r="BI91">
        <v>0</v>
      </c>
      <c r="BJ91">
        <v>80</v>
      </c>
      <c r="BK91">
        <v>1048.5999999999999</v>
      </c>
      <c r="BL91">
        <v>921.8</v>
      </c>
      <c r="BM91">
        <v>0</v>
      </c>
      <c r="BN91">
        <v>0</v>
      </c>
      <c r="BO91">
        <v>0</v>
      </c>
      <c r="BP91">
        <v>3625.8</v>
      </c>
      <c r="BQ91">
        <v>0</v>
      </c>
      <c r="BR91">
        <v>0</v>
      </c>
      <c r="BS91">
        <v>6440.7</v>
      </c>
      <c r="BT91">
        <v>0</v>
      </c>
      <c r="BU91">
        <v>0</v>
      </c>
      <c r="BV91">
        <v>246</v>
      </c>
      <c r="BW91">
        <v>4838.8999999999996</v>
      </c>
      <c r="BX91">
        <v>2395.8000000000002</v>
      </c>
      <c r="BY91">
        <v>0</v>
      </c>
      <c r="BZ91">
        <v>370.8</v>
      </c>
      <c r="CA91">
        <v>0</v>
      </c>
      <c r="CB91">
        <v>0</v>
      </c>
      <c r="CC91">
        <v>0</v>
      </c>
      <c r="CD91">
        <v>640.1</v>
      </c>
      <c r="CE91">
        <v>2607.6999999999998</v>
      </c>
      <c r="CF91">
        <v>633.9</v>
      </c>
      <c r="CG91" s="92">
        <v>19279.900000000001</v>
      </c>
      <c r="CH91">
        <v>0</v>
      </c>
      <c r="CI91">
        <v>3281.3</v>
      </c>
      <c r="CJ91">
        <v>0</v>
      </c>
      <c r="CK91">
        <v>0</v>
      </c>
      <c r="CL91">
        <v>0</v>
      </c>
      <c r="CM91">
        <v>492.3</v>
      </c>
      <c r="CN91">
        <v>0</v>
      </c>
      <c r="CO91">
        <v>0</v>
      </c>
      <c r="CP91">
        <v>0</v>
      </c>
      <c r="CQ91">
        <v>1213</v>
      </c>
      <c r="CR91">
        <v>0</v>
      </c>
      <c r="CS91">
        <v>13586.8</v>
      </c>
      <c r="CT91">
        <v>2286</v>
      </c>
      <c r="CU91">
        <v>2312.5</v>
      </c>
      <c r="CV91">
        <v>96.1</v>
      </c>
      <c r="CW91">
        <v>0</v>
      </c>
      <c r="CX91">
        <v>0</v>
      </c>
      <c r="CY91">
        <v>0</v>
      </c>
      <c r="CZ91">
        <v>0</v>
      </c>
      <c r="DA91">
        <v>1235.5</v>
      </c>
      <c r="DB91">
        <v>0</v>
      </c>
      <c r="DC91">
        <v>48.5</v>
      </c>
      <c r="DD91">
        <v>0</v>
      </c>
      <c r="DE91">
        <v>0</v>
      </c>
      <c r="DF91">
        <v>0</v>
      </c>
      <c r="DG91">
        <v>193.2</v>
      </c>
      <c r="DH91">
        <v>1446</v>
      </c>
      <c r="DI91">
        <v>0</v>
      </c>
      <c r="DJ91">
        <v>0</v>
      </c>
      <c r="DK91">
        <v>0</v>
      </c>
      <c r="DL91">
        <v>8436.2999999999993</v>
      </c>
      <c r="DM91">
        <v>1083.9000000000001</v>
      </c>
      <c r="DN91">
        <v>0</v>
      </c>
      <c r="DO91">
        <v>0</v>
      </c>
      <c r="DP91">
        <v>387.7</v>
      </c>
      <c r="DQ91">
        <v>0</v>
      </c>
      <c r="DR91">
        <v>59.2</v>
      </c>
      <c r="DS91">
        <v>1102.8</v>
      </c>
      <c r="DT91">
        <v>720</v>
      </c>
      <c r="DU91">
        <v>0</v>
      </c>
      <c r="DV91">
        <v>0</v>
      </c>
      <c r="DW91">
        <v>0</v>
      </c>
      <c r="DX91">
        <v>0</v>
      </c>
      <c r="DY91">
        <v>0</v>
      </c>
      <c r="DZ91">
        <v>1286.3</v>
      </c>
      <c r="EA91">
        <v>0</v>
      </c>
      <c r="EB91">
        <v>0</v>
      </c>
      <c r="EC91">
        <v>1400</v>
      </c>
      <c r="ED91">
        <v>2004.2</v>
      </c>
      <c r="EE91">
        <v>61.8</v>
      </c>
      <c r="EF91">
        <v>2436.3000000000002</v>
      </c>
      <c r="EG91">
        <v>0</v>
      </c>
      <c r="EH91">
        <v>0</v>
      </c>
      <c r="EI91">
        <v>0</v>
      </c>
      <c r="EJ91">
        <v>253.39999999999901</v>
      </c>
      <c r="EK91">
        <v>878</v>
      </c>
      <c r="EL91">
        <v>0</v>
      </c>
      <c r="EM91">
        <v>0</v>
      </c>
      <c r="EN91">
        <v>0</v>
      </c>
      <c r="EO91">
        <v>0</v>
      </c>
      <c r="EP91">
        <v>0</v>
      </c>
      <c r="EQ91">
        <v>4549.2</v>
      </c>
      <c r="ER91">
        <v>0</v>
      </c>
      <c r="ES91">
        <v>0</v>
      </c>
      <c r="ET91">
        <v>3395.5</v>
      </c>
      <c r="EU91">
        <v>0</v>
      </c>
      <c r="EV91">
        <v>28.8</v>
      </c>
      <c r="EW91">
        <v>1748.2</v>
      </c>
      <c r="EX91">
        <v>2121.9</v>
      </c>
      <c r="EY91">
        <v>252.9</v>
      </c>
      <c r="EZ91">
        <v>3874</v>
      </c>
      <c r="FA91">
        <v>2480.6999999999998</v>
      </c>
      <c r="FB91">
        <v>0</v>
      </c>
      <c r="FC91">
        <v>17.100000000000001</v>
      </c>
      <c r="FD91">
        <v>0</v>
      </c>
      <c r="FE91">
        <v>0</v>
      </c>
      <c r="FF91">
        <v>0</v>
      </c>
      <c r="FG91">
        <v>0</v>
      </c>
      <c r="FH91">
        <v>0</v>
      </c>
      <c r="FI91">
        <v>0</v>
      </c>
      <c r="FJ91">
        <v>0</v>
      </c>
      <c r="FK91">
        <v>0</v>
      </c>
      <c r="FL91">
        <v>0</v>
      </c>
      <c r="FM91">
        <v>62.9</v>
      </c>
      <c r="FN91">
        <v>0</v>
      </c>
      <c r="FO91">
        <v>0</v>
      </c>
      <c r="FP91">
        <v>1452</v>
      </c>
      <c r="FQ91">
        <v>0</v>
      </c>
      <c r="FR91">
        <v>1187.5</v>
      </c>
      <c r="FS91">
        <v>0</v>
      </c>
      <c r="FT91">
        <v>0</v>
      </c>
      <c r="FU91">
        <v>114</v>
      </c>
      <c r="FV91">
        <v>2127</v>
      </c>
      <c r="FW91">
        <v>0</v>
      </c>
      <c r="FX91">
        <v>0</v>
      </c>
      <c r="FY91">
        <v>0</v>
      </c>
      <c r="FZ91">
        <v>17.2</v>
      </c>
      <c r="GA91">
        <v>2183.9</v>
      </c>
      <c r="GB91">
        <v>0</v>
      </c>
      <c r="GC91">
        <v>0</v>
      </c>
      <c r="GD91">
        <v>214.1</v>
      </c>
      <c r="GE91">
        <v>0</v>
      </c>
      <c r="GF91">
        <v>2390.6</v>
      </c>
      <c r="GG91">
        <v>227.8</v>
      </c>
      <c r="GH91">
        <v>61.1</v>
      </c>
      <c r="GI91">
        <v>0</v>
      </c>
      <c r="GJ91">
        <v>257.2</v>
      </c>
      <c r="GK91">
        <v>0</v>
      </c>
      <c r="GL91">
        <v>107.8</v>
      </c>
      <c r="GM91">
        <v>0</v>
      </c>
      <c r="GN91">
        <v>0</v>
      </c>
      <c r="GO91">
        <v>0</v>
      </c>
      <c r="GP91">
        <v>590</v>
      </c>
      <c r="GQ91">
        <v>0</v>
      </c>
      <c r="GR91">
        <v>0</v>
      </c>
      <c r="GS91">
        <v>0</v>
      </c>
      <c r="GT91">
        <v>869.3</v>
      </c>
      <c r="GU91">
        <v>1678.1</v>
      </c>
      <c r="GV91">
        <v>176</v>
      </c>
      <c r="GW91">
        <v>0</v>
      </c>
      <c r="GX91">
        <v>0</v>
      </c>
      <c r="GY91">
        <v>0</v>
      </c>
      <c r="GZ91">
        <v>369.4</v>
      </c>
      <c r="HA91">
        <v>788.3</v>
      </c>
      <c r="HB91">
        <v>0</v>
      </c>
      <c r="HC91">
        <v>0</v>
      </c>
      <c r="HD91">
        <v>498.8</v>
      </c>
      <c r="HE91">
        <v>0</v>
      </c>
      <c r="HF91">
        <v>519</v>
      </c>
    </row>
    <row r="92" spans="1:214" x14ac:dyDescent="0.25">
      <c r="A92" t="s">
        <v>356</v>
      </c>
      <c r="B92">
        <v>6</v>
      </c>
      <c r="C92">
        <v>2963.1</v>
      </c>
      <c r="D92">
        <v>0</v>
      </c>
      <c r="E92">
        <v>0</v>
      </c>
      <c r="F92">
        <v>0</v>
      </c>
      <c r="G92">
        <v>0</v>
      </c>
      <c r="H92">
        <v>0</v>
      </c>
      <c r="I92">
        <v>814.3</v>
      </c>
      <c r="J92">
        <v>1724.8</v>
      </c>
      <c r="K92">
        <v>0</v>
      </c>
      <c r="L92">
        <v>0</v>
      </c>
      <c r="M92">
        <v>0</v>
      </c>
      <c r="N92">
        <v>0</v>
      </c>
      <c r="O92">
        <v>157.30000000000001</v>
      </c>
      <c r="P92">
        <v>0</v>
      </c>
      <c r="Q92">
        <v>11382.3</v>
      </c>
      <c r="R92">
        <v>274.7</v>
      </c>
      <c r="S92">
        <v>6100.5</v>
      </c>
      <c r="T92">
        <v>2035.8999999999901</v>
      </c>
      <c r="U92">
        <v>1923.5</v>
      </c>
      <c r="V92">
        <v>0</v>
      </c>
      <c r="W92">
        <v>218.5</v>
      </c>
      <c r="X92">
        <v>1850.3</v>
      </c>
      <c r="Y92">
        <v>0</v>
      </c>
      <c r="Z92">
        <v>0</v>
      </c>
      <c r="AA92">
        <v>62.9</v>
      </c>
      <c r="AB92">
        <v>88</v>
      </c>
      <c r="AC92">
        <v>0</v>
      </c>
      <c r="AD92">
        <v>0</v>
      </c>
      <c r="AE92">
        <v>0</v>
      </c>
      <c r="AF92">
        <v>0</v>
      </c>
      <c r="AG92">
        <v>2247.5</v>
      </c>
      <c r="AH92">
        <v>0</v>
      </c>
      <c r="AI92">
        <v>0</v>
      </c>
      <c r="AJ92">
        <v>0</v>
      </c>
      <c r="AK92">
        <v>0</v>
      </c>
      <c r="AL92">
        <v>0</v>
      </c>
      <c r="AM92">
        <v>5030</v>
      </c>
      <c r="AN92">
        <v>0</v>
      </c>
      <c r="AO92">
        <v>1056.3</v>
      </c>
      <c r="AP92">
        <v>0</v>
      </c>
      <c r="AQ92">
        <v>0</v>
      </c>
      <c r="AR92">
        <v>916.9</v>
      </c>
      <c r="AS92">
        <v>0</v>
      </c>
      <c r="AT92">
        <v>0</v>
      </c>
      <c r="AU92">
        <v>0</v>
      </c>
      <c r="AV92">
        <v>0</v>
      </c>
      <c r="AW92">
        <v>0</v>
      </c>
      <c r="AX92">
        <v>3636.7</v>
      </c>
      <c r="AY92">
        <v>135</v>
      </c>
      <c r="AZ92">
        <v>0</v>
      </c>
      <c r="BA92">
        <v>0</v>
      </c>
      <c r="BB92">
        <v>429.7</v>
      </c>
      <c r="BC92">
        <v>0</v>
      </c>
      <c r="BD92">
        <v>0</v>
      </c>
      <c r="BE92">
        <v>260.89999999999998</v>
      </c>
      <c r="BF92">
        <v>195.3</v>
      </c>
      <c r="BG92">
        <v>0</v>
      </c>
      <c r="BH92">
        <v>0</v>
      </c>
      <c r="BI92">
        <v>0</v>
      </c>
      <c r="BJ92">
        <v>49.1</v>
      </c>
      <c r="BK92">
        <v>0</v>
      </c>
      <c r="BL92">
        <v>164.9</v>
      </c>
      <c r="BM92">
        <v>3787</v>
      </c>
      <c r="BN92">
        <v>0</v>
      </c>
      <c r="BO92">
        <v>0</v>
      </c>
      <c r="BP92">
        <v>2320</v>
      </c>
      <c r="BQ92">
        <v>0</v>
      </c>
      <c r="BR92">
        <v>508.7</v>
      </c>
      <c r="BS92">
        <v>9201.0999999999894</v>
      </c>
      <c r="BT92">
        <v>0</v>
      </c>
      <c r="BU92">
        <v>0</v>
      </c>
      <c r="BV92">
        <v>578.20000000000005</v>
      </c>
      <c r="BW92">
        <v>4089.2</v>
      </c>
      <c r="BX92">
        <v>13855</v>
      </c>
      <c r="BY92">
        <v>0</v>
      </c>
      <c r="BZ92">
        <v>1276.2</v>
      </c>
      <c r="CA92">
        <v>902.6</v>
      </c>
      <c r="CB92">
        <v>95.5</v>
      </c>
      <c r="CC92">
        <v>0</v>
      </c>
      <c r="CD92">
        <v>0</v>
      </c>
      <c r="CE92">
        <v>415.9</v>
      </c>
      <c r="CF92">
        <v>0</v>
      </c>
      <c r="CG92" s="92">
        <v>110107.999999999</v>
      </c>
      <c r="CH92">
        <v>0</v>
      </c>
      <c r="CI92">
        <v>4023.6</v>
      </c>
      <c r="CJ92">
        <v>309.3</v>
      </c>
      <c r="CK92">
        <v>0</v>
      </c>
      <c r="CL92">
        <v>0</v>
      </c>
      <c r="CM92">
        <v>0</v>
      </c>
      <c r="CN92">
        <v>0</v>
      </c>
      <c r="CO92">
        <v>0</v>
      </c>
      <c r="CP92">
        <v>0</v>
      </c>
      <c r="CQ92">
        <v>647</v>
      </c>
      <c r="CR92">
        <v>805.2</v>
      </c>
      <c r="CS92">
        <v>5880.9</v>
      </c>
      <c r="CT92">
        <v>249.1</v>
      </c>
      <c r="CU92">
        <v>0</v>
      </c>
      <c r="CV92">
        <v>0</v>
      </c>
      <c r="CW92">
        <v>0</v>
      </c>
      <c r="CX92">
        <v>0</v>
      </c>
      <c r="CY92">
        <v>361</v>
      </c>
      <c r="CZ92">
        <v>0</v>
      </c>
      <c r="DA92">
        <v>0</v>
      </c>
      <c r="DB92">
        <v>1192.3</v>
      </c>
      <c r="DC92">
        <v>0</v>
      </c>
      <c r="DD92">
        <v>601.20000000000005</v>
      </c>
      <c r="DE92">
        <v>0</v>
      </c>
      <c r="DF92">
        <v>145.5</v>
      </c>
      <c r="DG92">
        <v>2158</v>
      </c>
      <c r="DH92">
        <v>633.099999999999</v>
      </c>
      <c r="DI92">
        <v>0</v>
      </c>
      <c r="DJ92">
        <v>853.2</v>
      </c>
      <c r="DK92">
        <v>0</v>
      </c>
      <c r="DL92">
        <v>5863.9</v>
      </c>
      <c r="DM92">
        <v>11865.7</v>
      </c>
      <c r="DN92">
        <v>0</v>
      </c>
      <c r="DO92">
        <v>176</v>
      </c>
      <c r="DP92">
        <v>954.5</v>
      </c>
      <c r="DQ92">
        <v>390</v>
      </c>
      <c r="DR92">
        <v>0</v>
      </c>
      <c r="DS92">
        <v>918.4</v>
      </c>
      <c r="DT92">
        <v>0</v>
      </c>
      <c r="DU92">
        <v>3023</v>
      </c>
      <c r="DV92">
        <v>0</v>
      </c>
      <c r="DW92">
        <v>0</v>
      </c>
      <c r="DX92">
        <v>0</v>
      </c>
      <c r="DY92">
        <v>219.5</v>
      </c>
      <c r="DZ92">
        <v>837.3</v>
      </c>
      <c r="EA92">
        <v>0</v>
      </c>
      <c r="EB92">
        <v>0</v>
      </c>
      <c r="EC92">
        <v>148.5</v>
      </c>
      <c r="ED92">
        <v>4957.6000000000004</v>
      </c>
      <c r="EE92">
        <v>2981.5</v>
      </c>
      <c r="EF92">
        <v>31.2</v>
      </c>
      <c r="EG92">
        <v>0</v>
      </c>
      <c r="EH92">
        <v>724.599999999999</v>
      </c>
      <c r="EI92">
        <v>2924.1</v>
      </c>
      <c r="EJ92">
        <v>1467.8</v>
      </c>
      <c r="EK92">
        <v>363</v>
      </c>
      <c r="EL92">
        <v>0</v>
      </c>
      <c r="EM92">
        <v>0</v>
      </c>
      <c r="EN92">
        <v>0</v>
      </c>
      <c r="EO92">
        <v>0</v>
      </c>
      <c r="EP92">
        <v>0</v>
      </c>
      <c r="EQ92">
        <v>643.1</v>
      </c>
      <c r="ER92">
        <v>0</v>
      </c>
      <c r="ES92">
        <v>2615.5</v>
      </c>
      <c r="ET92">
        <v>0</v>
      </c>
      <c r="EU92">
        <v>0</v>
      </c>
      <c r="EV92">
        <v>0</v>
      </c>
      <c r="EW92">
        <v>921.4</v>
      </c>
      <c r="EX92">
        <v>2052.1999999999998</v>
      </c>
      <c r="EY92">
        <v>756.3</v>
      </c>
      <c r="EZ92">
        <v>9024.2999999999993</v>
      </c>
      <c r="FA92">
        <v>0</v>
      </c>
      <c r="FB92">
        <v>1493</v>
      </c>
      <c r="FC92">
        <v>128.6</v>
      </c>
      <c r="FD92">
        <v>0</v>
      </c>
      <c r="FE92">
        <v>100</v>
      </c>
      <c r="FF92">
        <v>0</v>
      </c>
      <c r="FG92">
        <v>65.8</v>
      </c>
      <c r="FH92">
        <v>0</v>
      </c>
      <c r="FI92">
        <v>0</v>
      </c>
      <c r="FJ92">
        <v>0</v>
      </c>
      <c r="FK92">
        <v>68.400000000000006</v>
      </c>
      <c r="FL92">
        <v>0</v>
      </c>
      <c r="FM92">
        <v>0</v>
      </c>
      <c r="FN92">
        <v>0</v>
      </c>
      <c r="FO92">
        <v>1056.4000000000001</v>
      </c>
      <c r="FP92">
        <v>0</v>
      </c>
      <c r="FQ92">
        <v>241.8</v>
      </c>
      <c r="FR92">
        <v>410</v>
      </c>
      <c r="FS92">
        <v>0</v>
      </c>
      <c r="FT92">
        <v>0</v>
      </c>
      <c r="FU92">
        <v>0</v>
      </c>
      <c r="FV92">
        <v>0</v>
      </c>
      <c r="FW92">
        <v>1864</v>
      </c>
      <c r="FX92">
        <v>0</v>
      </c>
      <c r="FY92">
        <v>0</v>
      </c>
      <c r="FZ92">
        <v>0</v>
      </c>
      <c r="GA92">
        <v>593.5</v>
      </c>
      <c r="GB92">
        <v>0</v>
      </c>
      <c r="GC92">
        <v>0</v>
      </c>
      <c r="GD92">
        <v>73.8</v>
      </c>
      <c r="GE92">
        <v>0</v>
      </c>
      <c r="GF92">
        <v>0</v>
      </c>
      <c r="GG92">
        <v>0</v>
      </c>
      <c r="GH92">
        <v>0</v>
      </c>
      <c r="GI92">
        <v>0</v>
      </c>
      <c r="GJ92">
        <v>0</v>
      </c>
      <c r="GK92">
        <v>188.2</v>
      </c>
      <c r="GL92">
        <v>1525.6</v>
      </c>
      <c r="GM92">
        <v>0</v>
      </c>
      <c r="GN92">
        <v>0</v>
      </c>
      <c r="GO92">
        <v>0</v>
      </c>
      <c r="GP92">
        <v>138.1</v>
      </c>
      <c r="GQ92">
        <v>1695.8</v>
      </c>
      <c r="GR92">
        <v>0</v>
      </c>
      <c r="GS92">
        <v>0</v>
      </c>
      <c r="GT92">
        <v>0</v>
      </c>
      <c r="GU92">
        <v>0</v>
      </c>
      <c r="GV92">
        <v>199.8</v>
      </c>
      <c r="GW92">
        <v>0</v>
      </c>
      <c r="GX92">
        <v>0</v>
      </c>
      <c r="GY92">
        <v>1609.9</v>
      </c>
      <c r="GZ92">
        <v>0</v>
      </c>
      <c r="HA92">
        <v>0</v>
      </c>
      <c r="HB92">
        <v>107.4</v>
      </c>
      <c r="HC92">
        <v>0</v>
      </c>
      <c r="HD92">
        <v>2157</v>
      </c>
      <c r="HE92">
        <v>0</v>
      </c>
      <c r="HF92">
        <v>0</v>
      </c>
    </row>
    <row r="93" spans="1:214" x14ac:dyDescent="0.25">
      <c r="A93" t="s">
        <v>357</v>
      </c>
      <c r="B93">
        <v>1</v>
      </c>
      <c r="C93">
        <v>2976.8</v>
      </c>
      <c r="D93">
        <v>717.89999999999895</v>
      </c>
      <c r="E93">
        <v>288.7</v>
      </c>
      <c r="F93">
        <v>858.1</v>
      </c>
      <c r="G93">
        <v>48</v>
      </c>
      <c r="H93">
        <v>431.2</v>
      </c>
      <c r="I93">
        <v>1546</v>
      </c>
      <c r="J93">
        <v>0</v>
      </c>
      <c r="K93">
        <v>844.6</v>
      </c>
      <c r="L93">
        <v>93.2</v>
      </c>
      <c r="M93">
        <v>1615.2</v>
      </c>
      <c r="N93">
        <v>240.8</v>
      </c>
      <c r="O93">
        <v>861.9</v>
      </c>
      <c r="P93">
        <v>180.6</v>
      </c>
      <c r="Q93">
        <v>11373.4999999999</v>
      </c>
      <c r="R93">
        <v>0</v>
      </c>
      <c r="S93">
        <v>23630.1</v>
      </c>
      <c r="T93">
        <v>795.9</v>
      </c>
      <c r="U93">
        <v>1819.9</v>
      </c>
      <c r="V93">
        <v>520.9</v>
      </c>
      <c r="W93">
        <v>832.099999999999</v>
      </c>
      <c r="X93">
        <v>68.2</v>
      </c>
      <c r="Y93">
        <v>201.6</v>
      </c>
      <c r="Z93">
        <v>973.3</v>
      </c>
      <c r="AA93">
        <v>1973.2</v>
      </c>
      <c r="AB93">
        <v>0</v>
      </c>
      <c r="AC93">
        <v>171.2</v>
      </c>
      <c r="AD93">
        <v>0</v>
      </c>
      <c r="AE93">
        <v>291.5</v>
      </c>
      <c r="AF93">
        <v>443</v>
      </c>
      <c r="AG93">
        <v>558.6</v>
      </c>
      <c r="AH93">
        <v>0</v>
      </c>
      <c r="AI93">
        <v>110.7</v>
      </c>
      <c r="AJ93">
        <v>110.3</v>
      </c>
      <c r="AK93">
        <v>4724.5</v>
      </c>
      <c r="AL93">
        <v>174.7</v>
      </c>
      <c r="AM93">
        <v>2255.6999999999998</v>
      </c>
      <c r="AN93">
        <v>362.5</v>
      </c>
      <c r="AO93">
        <v>469.5</v>
      </c>
      <c r="AP93">
        <v>330.9</v>
      </c>
      <c r="AQ93">
        <v>0</v>
      </c>
      <c r="AR93">
        <v>2380.6999999999998</v>
      </c>
      <c r="AS93">
        <v>226</v>
      </c>
      <c r="AT93">
        <v>166.6</v>
      </c>
      <c r="AU93">
        <v>67</v>
      </c>
      <c r="AV93">
        <v>1036.19999999999</v>
      </c>
      <c r="AW93">
        <v>191.6</v>
      </c>
      <c r="AX93">
        <v>2020.1</v>
      </c>
      <c r="AY93">
        <v>0</v>
      </c>
      <c r="AZ93">
        <v>293.3</v>
      </c>
      <c r="BA93">
        <v>1278.0999999999999</v>
      </c>
      <c r="BB93">
        <v>78.3</v>
      </c>
      <c r="BC93">
        <v>2582.3999999999901</v>
      </c>
      <c r="BD93">
        <v>432.6</v>
      </c>
      <c r="BE93">
        <v>3507.2999999999902</v>
      </c>
      <c r="BF93">
        <v>1658.1</v>
      </c>
      <c r="BG93">
        <v>4385.49999999999</v>
      </c>
      <c r="BH93">
        <v>2695.6</v>
      </c>
      <c r="BI93">
        <v>0</v>
      </c>
      <c r="BJ93">
        <v>0</v>
      </c>
      <c r="BK93">
        <v>3299.5</v>
      </c>
      <c r="BL93">
        <v>1065.4000000000001</v>
      </c>
      <c r="BM93">
        <v>0</v>
      </c>
      <c r="BN93">
        <v>2187.3000000000002</v>
      </c>
      <c r="BO93">
        <v>0</v>
      </c>
      <c r="BP93">
        <v>4002.4</v>
      </c>
      <c r="BQ93">
        <v>1111.2</v>
      </c>
      <c r="BR93">
        <v>878</v>
      </c>
      <c r="BS93">
        <v>9456.5999999999894</v>
      </c>
      <c r="BT93">
        <v>597.20000000000005</v>
      </c>
      <c r="BU93">
        <v>114.3</v>
      </c>
      <c r="BV93">
        <v>721.4</v>
      </c>
      <c r="BW93">
        <v>8502.5</v>
      </c>
      <c r="BX93">
        <v>621.5</v>
      </c>
      <c r="BY93">
        <v>55</v>
      </c>
      <c r="BZ93">
        <v>4013.9</v>
      </c>
      <c r="CA93">
        <v>69.599999999999994</v>
      </c>
      <c r="CB93">
        <v>0</v>
      </c>
      <c r="CC93">
        <v>3411.8</v>
      </c>
      <c r="CD93">
        <v>629.5</v>
      </c>
      <c r="CE93">
        <v>1968.2</v>
      </c>
      <c r="CF93">
        <v>935.49999999999898</v>
      </c>
      <c r="CG93" s="92">
        <v>69755</v>
      </c>
      <c r="CH93">
        <v>484.79999999999899</v>
      </c>
      <c r="CI93">
        <v>1553.5</v>
      </c>
      <c r="CJ93">
        <v>132.5</v>
      </c>
      <c r="CK93">
        <v>1967.6</v>
      </c>
      <c r="CL93">
        <v>665</v>
      </c>
      <c r="CM93">
        <v>0</v>
      </c>
      <c r="CN93">
        <v>786.3</v>
      </c>
      <c r="CO93">
        <v>374</v>
      </c>
      <c r="CP93">
        <v>374</v>
      </c>
      <c r="CQ93">
        <v>607.19999999999902</v>
      </c>
      <c r="CR93">
        <v>68.8</v>
      </c>
      <c r="CS93">
        <v>36369.299999999901</v>
      </c>
      <c r="CT93">
        <v>473.4</v>
      </c>
      <c r="CU93">
        <v>545.9</v>
      </c>
      <c r="CV93">
        <v>1762.69999999999</v>
      </c>
      <c r="CW93">
        <v>2701.6</v>
      </c>
      <c r="CX93">
        <v>280.39999999999998</v>
      </c>
      <c r="CY93">
        <v>108.6</v>
      </c>
      <c r="CZ93">
        <v>460.7</v>
      </c>
      <c r="DA93">
        <v>289.8</v>
      </c>
      <c r="DB93">
        <v>150.5</v>
      </c>
      <c r="DC93">
        <v>251.5</v>
      </c>
      <c r="DD93">
        <v>766.9</v>
      </c>
      <c r="DE93">
        <v>465.2</v>
      </c>
      <c r="DF93">
        <v>841.599999999999</v>
      </c>
      <c r="DG93">
        <v>1515.0999999999899</v>
      </c>
      <c r="DH93">
        <v>4010.8999999999901</v>
      </c>
      <c r="DI93">
        <v>156.19999999999999</v>
      </c>
      <c r="DJ93">
        <v>530.6</v>
      </c>
      <c r="DK93">
        <v>54.7</v>
      </c>
      <c r="DL93">
        <v>2516.6</v>
      </c>
      <c r="DM93">
        <v>4345.8</v>
      </c>
      <c r="DN93">
        <v>0</v>
      </c>
      <c r="DO93">
        <v>481.1</v>
      </c>
      <c r="DP93">
        <v>4003.2999999999902</v>
      </c>
      <c r="DQ93">
        <v>0</v>
      </c>
      <c r="DR93">
        <v>706.3</v>
      </c>
      <c r="DS93">
        <v>4698.8999999999996</v>
      </c>
      <c r="DT93">
        <v>2110.5</v>
      </c>
      <c r="DU93">
        <v>2251.3000000000002</v>
      </c>
      <c r="DV93">
        <v>146.4</v>
      </c>
      <c r="DW93">
        <v>681.8</v>
      </c>
      <c r="DX93">
        <v>745.1</v>
      </c>
      <c r="DY93">
        <v>92.3</v>
      </c>
      <c r="DZ93">
        <v>5587.8</v>
      </c>
      <c r="EA93">
        <v>268.39999999999998</v>
      </c>
      <c r="EB93">
        <v>0</v>
      </c>
      <c r="EC93">
        <v>1518.6</v>
      </c>
      <c r="ED93">
        <v>10457.199999999901</v>
      </c>
      <c r="EE93">
        <v>97.6</v>
      </c>
      <c r="EF93">
        <v>805.2</v>
      </c>
      <c r="EG93">
        <v>1057.2</v>
      </c>
      <c r="EH93">
        <v>122.19999999999899</v>
      </c>
      <c r="EI93">
        <v>1144.5999999999999</v>
      </c>
      <c r="EJ93">
        <v>3954.4</v>
      </c>
      <c r="EK93">
        <v>1768.1</v>
      </c>
      <c r="EL93">
        <v>0</v>
      </c>
      <c r="EM93">
        <v>93.1</v>
      </c>
      <c r="EN93">
        <v>326.60000000000002</v>
      </c>
      <c r="EO93">
        <v>1589.99999999999</v>
      </c>
      <c r="EP93">
        <v>143.5</v>
      </c>
      <c r="EQ93">
        <v>1112.5999999999999</v>
      </c>
      <c r="ER93">
        <v>416</v>
      </c>
      <c r="ES93">
        <v>697.2</v>
      </c>
      <c r="ET93">
        <v>626.5</v>
      </c>
      <c r="EU93">
        <v>800.69999999999902</v>
      </c>
      <c r="EV93">
        <v>207</v>
      </c>
      <c r="EW93">
        <v>3368.3999999999901</v>
      </c>
      <c r="EX93">
        <v>1702.3999999999901</v>
      </c>
      <c r="EY93">
        <v>5278.9</v>
      </c>
      <c r="EZ93">
        <v>3857.5</v>
      </c>
      <c r="FA93">
        <v>3166.2</v>
      </c>
      <c r="FB93">
        <v>91.8</v>
      </c>
      <c r="FC93">
        <v>0</v>
      </c>
      <c r="FD93">
        <v>203.2</v>
      </c>
      <c r="FE93">
        <v>233.4</v>
      </c>
      <c r="FF93">
        <v>0</v>
      </c>
      <c r="FG93">
        <v>63</v>
      </c>
      <c r="FH93">
        <v>362.5</v>
      </c>
      <c r="FI93">
        <v>0</v>
      </c>
      <c r="FJ93">
        <v>293.2</v>
      </c>
      <c r="FK93">
        <v>30.6</v>
      </c>
      <c r="FL93">
        <v>0</v>
      </c>
      <c r="FM93">
        <v>49.5</v>
      </c>
      <c r="FN93">
        <v>553.70000000000005</v>
      </c>
      <c r="FO93">
        <v>204</v>
      </c>
      <c r="FP93">
        <v>387.5</v>
      </c>
      <c r="FQ93">
        <v>598.29999999999995</v>
      </c>
      <c r="FR93">
        <v>569.20000000000005</v>
      </c>
      <c r="FS93">
        <v>637.6</v>
      </c>
      <c r="FT93">
        <v>401.2</v>
      </c>
      <c r="FU93">
        <v>4906.6000000000004</v>
      </c>
      <c r="FV93">
        <v>791.3</v>
      </c>
      <c r="FW93">
        <v>523.29999999999995</v>
      </c>
      <c r="FX93">
        <v>22.5</v>
      </c>
      <c r="FY93">
        <v>51.8</v>
      </c>
      <c r="FZ93">
        <v>520</v>
      </c>
      <c r="GA93">
        <v>1161.8</v>
      </c>
      <c r="GB93">
        <v>145.80000000000001</v>
      </c>
      <c r="GC93">
        <v>35.6</v>
      </c>
      <c r="GD93">
        <v>303.60000000000002</v>
      </c>
      <c r="GE93">
        <v>5386.2</v>
      </c>
      <c r="GF93">
        <v>5421.7</v>
      </c>
      <c r="GG93">
        <v>1437.5</v>
      </c>
      <c r="GH93">
        <v>153.6</v>
      </c>
      <c r="GI93">
        <v>90</v>
      </c>
      <c r="GJ93">
        <v>4475.2</v>
      </c>
      <c r="GK93">
        <v>580</v>
      </c>
      <c r="GL93">
        <v>2230.5</v>
      </c>
      <c r="GM93">
        <v>0</v>
      </c>
      <c r="GN93">
        <v>683.1</v>
      </c>
      <c r="GO93">
        <v>118.8</v>
      </c>
      <c r="GP93">
        <v>157.9</v>
      </c>
      <c r="GQ93">
        <v>1943.6</v>
      </c>
      <c r="GR93">
        <v>319.7</v>
      </c>
      <c r="GS93">
        <v>205.7</v>
      </c>
      <c r="GT93">
        <v>844.599999999999</v>
      </c>
      <c r="GU93">
        <v>487.1</v>
      </c>
      <c r="GV93">
        <v>5140.8</v>
      </c>
      <c r="GW93">
        <v>0</v>
      </c>
      <c r="GX93">
        <v>2027.8999999999901</v>
      </c>
      <c r="GY93">
        <v>0</v>
      </c>
      <c r="GZ93">
        <v>641</v>
      </c>
      <c r="HA93">
        <v>5983.49999999999</v>
      </c>
      <c r="HB93">
        <v>401.4</v>
      </c>
      <c r="HC93">
        <v>536.9</v>
      </c>
      <c r="HD93">
        <v>464</v>
      </c>
      <c r="HE93">
        <v>261.8</v>
      </c>
      <c r="HF93">
        <v>901.4</v>
      </c>
    </row>
    <row r="94" spans="1:214" x14ac:dyDescent="0.25">
      <c r="A94" t="s">
        <v>358</v>
      </c>
      <c r="B94">
        <v>2</v>
      </c>
      <c r="C94">
        <v>3085.9</v>
      </c>
      <c r="D94">
        <v>269.2</v>
      </c>
      <c r="E94">
        <v>250.2</v>
      </c>
      <c r="F94">
        <v>823</v>
      </c>
      <c r="G94">
        <v>0</v>
      </c>
      <c r="H94">
        <v>205.2</v>
      </c>
      <c r="I94">
        <v>4735.7999999999902</v>
      </c>
      <c r="J94">
        <v>470.9</v>
      </c>
      <c r="K94">
        <v>860.8</v>
      </c>
      <c r="L94">
        <v>1080.8</v>
      </c>
      <c r="M94">
        <v>800.1</v>
      </c>
      <c r="N94">
        <v>208.2</v>
      </c>
      <c r="O94">
        <v>2490.6999999999998</v>
      </c>
      <c r="P94">
        <v>463.5</v>
      </c>
      <c r="Q94">
        <v>5913.9</v>
      </c>
      <c r="R94">
        <v>125.8</v>
      </c>
      <c r="S94">
        <v>35565.3999999999</v>
      </c>
      <c r="T94">
        <v>1192.5999999999999</v>
      </c>
      <c r="U94">
        <v>3234.49999999999</v>
      </c>
      <c r="V94">
        <v>919.8</v>
      </c>
      <c r="W94">
        <v>128.5</v>
      </c>
      <c r="X94">
        <v>0</v>
      </c>
      <c r="Y94">
        <v>473.9</v>
      </c>
      <c r="Z94">
        <v>795.9</v>
      </c>
      <c r="AA94">
        <v>4424.5</v>
      </c>
      <c r="AB94">
        <v>429.29999999999899</v>
      </c>
      <c r="AC94">
        <v>343.3</v>
      </c>
      <c r="AD94">
        <v>306.89999999999998</v>
      </c>
      <c r="AE94">
        <v>302.89999999999998</v>
      </c>
      <c r="AF94">
        <v>732.8</v>
      </c>
      <c r="AG94">
        <v>1078.2</v>
      </c>
      <c r="AH94">
        <v>172.9</v>
      </c>
      <c r="AI94">
        <v>732</v>
      </c>
      <c r="AJ94">
        <v>27</v>
      </c>
      <c r="AK94">
        <v>7424.7</v>
      </c>
      <c r="AL94">
        <v>387</v>
      </c>
      <c r="AM94">
        <v>4755.6000000000004</v>
      </c>
      <c r="AN94">
        <v>366.1</v>
      </c>
      <c r="AO94">
        <v>723.1</v>
      </c>
      <c r="AP94">
        <v>134</v>
      </c>
      <c r="AQ94">
        <v>946</v>
      </c>
      <c r="AR94">
        <v>4991.49999999999</v>
      </c>
      <c r="AS94">
        <v>306.89999999999998</v>
      </c>
      <c r="AT94">
        <v>412.1</v>
      </c>
      <c r="AU94">
        <v>173.4</v>
      </c>
      <c r="AV94">
        <v>1988.5</v>
      </c>
      <c r="AW94">
        <v>136</v>
      </c>
      <c r="AX94">
        <v>141</v>
      </c>
      <c r="AY94">
        <v>0</v>
      </c>
      <c r="AZ94">
        <v>109.7</v>
      </c>
      <c r="BA94">
        <v>5780.2</v>
      </c>
      <c r="BB94">
        <v>676.6</v>
      </c>
      <c r="BC94">
        <v>3746.7</v>
      </c>
      <c r="BD94">
        <v>317.39999999999998</v>
      </c>
      <c r="BE94">
        <v>5924.7</v>
      </c>
      <c r="BF94">
        <v>2150.1</v>
      </c>
      <c r="BG94">
        <v>3740.7</v>
      </c>
      <c r="BH94">
        <v>10933.8</v>
      </c>
      <c r="BI94">
        <v>131.5</v>
      </c>
      <c r="BJ94">
        <v>373.4</v>
      </c>
      <c r="BK94">
        <v>4229.6000000000004</v>
      </c>
      <c r="BL94">
        <v>917.7</v>
      </c>
      <c r="BM94">
        <v>1294.3999999999901</v>
      </c>
      <c r="BN94">
        <v>548.9</v>
      </c>
      <c r="BO94">
        <v>0</v>
      </c>
      <c r="BP94">
        <v>7639.5</v>
      </c>
      <c r="BQ94">
        <v>798.3</v>
      </c>
      <c r="BR94">
        <v>2450.9</v>
      </c>
      <c r="BS94">
        <v>19616.8</v>
      </c>
      <c r="BT94">
        <v>563.599999999999</v>
      </c>
      <c r="BU94">
        <v>44.8</v>
      </c>
      <c r="BV94">
        <v>487</v>
      </c>
      <c r="BW94">
        <v>13724</v>
      </c>
      <c r="BX94">
        <v>284.8</v>
      </c>
      <c r="BY94">
        <v>1043.5</v>
      </c>
      <c r="BZ94">
        <v>15414.8999999999</v>
      </c>
      <c r="CA94">
        <v>329.4</v>
      </c>
      <c r="CB94">
        <v>94.7</v>
      </c>
      <c r="CC94">
        <v>3080.2</v>
      </c>
      <c r="CD94">
        <v>3357.5999999999899</v>
      </c>
      <c r="CE94">
        <v>3797.7999999999902</v>
      </c>
      <c r="CF94">
        <v>2127.1</v>
      </c>
      <c r="CG94" s="92">
        <v>140886.9</v>
      </c>
      <c r="CH94">
        <v>1179.7</v>
      </c>
      <c r="CI94">
        <v>6007.7999999999902</v>
      </c>
      <c r="CJ94">
        <v>0</v>
      </c>
      <c r="CK94">
        <v>2191</v>
      </c>
      <c r="CL94">
        <v>614.70000000000005</v>
      </c>
      <c r="CM94">
        <v>881.8</v>
      </c>
      <c r="CN94">
        <v>250.1</v>
      </c>
      <c r="CO94">
        <v>276.8</v>
      </c>
      <c r="CP94">
        <v>686.69999999999902</v>
      </c>
      <c r="CQ94">
        <v>228.7</v>
      </c>
      <c r="CR94">
        <v>352.599999999999</v>
      </c>
      <c r="CS94">
        <v>43767.5</v>
      </c>
      <c r="CT94">
        <v>86.6</v>
      </c>
      <c r="CU94">
        <v>2838.6</v>
      </c>
      <c r="CV94">
        <v>2224.9</v>
      </c>
      <c r="CW94">
        <v>4743.3999999999996</v>
      </c>
      <c r="CX94">
        <v>708.099999999999</v>
      </c>
      <c r="CY94">
        <v>128.1</v>
      </c>
      <c r="CZ94">
        <v>712.9</v>
      </c>
      <c r="DA94">
        <v>814.3</v>
      </c>
      <c r="DB94">
        <v>0</v>
      </c>
      <c r="DC94">
        <v>167.5</v>
      </c>
      <c r="DD94">
        <v>352.6</v>
      </c>
      <c r="DE94">
        <v>243.6</v>
      </c>
      <c r="DF94">
        <v>928.2</v>
      </c>
      <c r="DG94">
        <v>277.39999999999998</v>
      </c>
      <c r="DH94">
        <v>9186.4999999999909</v>
      </c>
      <c r="DI94">
        <v>435.7</v>
      </c>
      <c r="DJ94">
        <v>98.4</v>
      </c>
      <c r="DK94">
        <v>2825.9</v>
      </c>
      <c r="DL94">
        <v>19828.3</v>
      </c>
      <c r="DM94">
        <v>12959.9</v>
      </c>
      <c r="DN94">
        <v>238.4</v>
      </c>
      <c r="DO94">
        <v>270</v>
      </c>
      <c r="DP94">
        <v>987</v>
      </c>
      <c r="DQ94">
        <v>0</v>
      </c>
      <c r="DR94">
        <v>25</v>
      </c>
      <c r="DS94">
        <v>7862.3999999999896</v>
      </c>
      <c r="DT94">
        <v>959.1</v>
      </c>
      <c r="DU94">
        <v>315.39999999999998</v>
      </c>
      <c r="DV94">
        <v>48.5</v>
      </c>
      <c r="DW94">
        <v>422.79999999999899</v>
      </c>
      <c r="DX94">
        <v>829.9</v>
      </c>
      <c r="DY94">
        <v>2558.4</v>
      </c>
      <c r="DZ94">
        <v>7521.49999999999</v>
      </c>
      <c r="EA94">
        <v>911.89999999999895</v>
      </c>
      <c r="EB94">
        <v>96</v>
      </c>
      <c r="EC94">
        <v>1887.8999999999901</v>
      </c>
      <c r="ED94">
        <v>5809.8</v>
      </c>
      <c r="EE94">
        <v>781.099999999999</v>
      </c>
      <c r="EF94">
        <v>357.6</v>
      </c>
      <c r="EG94">
        <v>257.3</v>
      </c>
      <c r="EH94">
        <v>724.5</v>
      </c>
      <c r="EI94">
        <v>1161.5999999999999</v>
      </c>
      <c r="EJ94">
        <v>4205.1000000000004</v>
      </c>
      <c r="EK94">
        <v>3183.2999999999902</v>
      </c>
      <c r="EL94">
        <v>218.4</v>
      </c>
      <c r="EM94">
        <v>301.89999999999998</v>
      </c>
      <c r="EN94">
        <v>308.60000000000002</v>
      </c>
      <c r="EO94">
        <v>1546.1</v>
      </c>
      <c r="EP94">
        <v>91.1</v>
      </c>
      <c r="EQ94">
        <v>818.4</v>
      </c>
      <c r="ER94">
        <v>266.5</v>
      </c>
      <c r="ES94">
        <v>366.3</v>
      </c>
      <c r="ET94">
        <v>1146.9000000000001</v>
      </c>
      <c r="EU94">
        <v>117.9</v>
      </c>
      <c r="EV94">
        <v>1232.5999999999999</v>
      </c>
      <c r="EW94">
        <v>5420.7</v>
      </c>
      <c r="EX94">
        <v>7579.3999999999896</v>
      </c>
      <c r="EY94">
        <v>2279</v>
      </c>
      <c r="EZ94">
        <v>11070.0999999999</v>
      </c>
      <c r="FA94">
        <v>2818.6</v>
      </c>
      <c r="FB94">
        <v>717.9</v>
      </c>
      <c r="FC94">
        <v>0</v>
      </c>
      <c r="FD94">
        <v>234.4</v>
      </c>
      <c r="FE94">
        <v>721.7</v>
      </c>
      <c r="FF94">
        <v>1748.8</v>
      </c>
      <c r="FG94">
        <v>31</v>
      </c>
      <c r="FH94">
        <v>0</v>
      </c>
      <c r="FI94">
        <v>256.3</v>
      </c>
      <c r="FJ94">
        <v>237.6</v>
      </c>
      <c r="FK94">
        <v>30</v>
      </c>
      <c r="FL94">
        <v>264.2</v>
      </c>
      <c r="FM94">
        <v>480.6</v>
      </c>
      <c r="FN94">
        <v>3754.3999999999901</v>
      </c>
      <c r="FO94">
        <v>2424.3999999999901</v>
      </c>
      <c r="FP94">
        <v>884.2</v>
      </c>
      <c r="FQ94">
        <v>1018.9</v>
      </c>
      <c r="FR94">
        <v>3365.1</v>
      </c>
      <c r="FS94">
        <v>51</v>
      </c>
      <c r="FT94">
        <v>1053</v>
      </c>
      <c r="FU94">
        <v>8481.7999999999993</v>
      </c>
      <c r="FV94">
        <v>152.1</v>
      </c>
      <c r="FW94">
        <v>2271.5</v>
      </c>
      <c r="FX94">
        <v>242</v>
      </c>
      <c r="FY94">
        <v>458.4</v>
      </c>
      <c r="FZ94">
        <v>324.89999999999998</v>
      </c>
      <c r="GA94">
        <v>631.29999999999995</v>
      </c>
      <c r="GB94">
        <v>101.4</v>
      </c>
      <c r="GC94">
        <v>516</v>
      </c>
      <c r="GD94">
        <v>30</v>
      </c>
      <c r="GE94">
        <v>1011.3</v>
      </c>
      <c r="GF94">
        <v>8393.2999999999993</v>
      </c>
      <c r="GG94">
        <v>1564.8999999999901</v>
      </c>
      <c r="GH94">
        <v>190</v>
      </c>
      <c r="GI94">
        <v>727.4</v>
      </c>
      <c r="GJ94">
        <v>3318.1</v>
      </c>
      <c r="GK94">
        <v>0</v>
      </c>
      <c r="GL94">
        <v>8141.8999999999896</v>
      </c>
      <c r="GM94">
        <v>0</v>
      </c>
      <c r="GN94">
        <v>589.70000000000005</v>
      </c>
      <c r="GO94">
        <v>0</v>
      </c>
      <c r="GP94">
        <v>430.79999999999899</v>
      </c>
      <c r="GQ94">
        <v>786.3</v>
      </c>
      <c r="GR94">
        <v>16</v>
      </c>
      <c r="GS94">
        <v>767</v>
      </c>
      <c r="GT94">
        <v>247</v>
      </c>
      <c r="GU94">
        <v>221.1</v>
      </c>
      <c r="GV94">
        <v>2564</v>
      </c>
      <c r="GW94">
        <v>342.5</v>
      </c>
      <c r="GX94">
        <v>6476.9</v>
      </c>
      <c r="GY94">
        <v>0</v>
      </c>
      <c r="GZ94">
        <v>435.7</v>
      </c>
      <c r="HA94">
        <v>6335.5</v>
      </c>
      <c r="HB94">
        <v>1138.69999999999</v>
      </c>
      <c r="HC94">
        <v>32.4</v>
      </c>
      <c r="HD94">
        <v>779.3</v>
      </c>
      <c r="HE94">
        <v>740.69999999999902</v>
      </c>
      <c r="HF94">
        <v>1054.7</v>
      </c>
    </row>
    <row r="95" spans="1:214" x14ac:dyDescent="0.25">
      <c r="A95" t="s">
        <v>359</v>
      </c>
      <c r="B95">
        <v>3</v>
      </c>
      <c r="C95">
        <v>2398.5</v>
      </c>
      <c r="D95">
        <v>864</v>
      </c>
      <c r="E95">
        <v>178.9</v>
      </c>
      <c r="F95">
        <v>2693</v>
      </c>
      <c r="G95">
        <v>523</v>
      </c>
      <c r="H95">
        <v>254.7</v>
      </c>
      <c r="I95">
        <v>322.10000000000002</v>
      </c>
      <c r="J95">
        <v>40</v>
      </c>
      <c r="K95">
        <v>594</v>
      </c>
      <c r="L95">
        <v>0</v>
      </c>
      <c r="M95">
        <v>1124.2</v>
      </c>
      <c r="N95">
        <v>1308.0999999999999</v>
      </c>
      <c r="O95">
        <v>497.7</v>
      </c>
      <c r="P95">
        <v>669.9</v>
      </c>
      <c r="Q95">
        <v>21816.2</v>
      </c>
      <c r="R95">
        <v>198</v>
      </c>
      <c r="S95">
        <v>39982.9</v>
      </c>
      <c r="T95">
        <v>456.79999999999899</v>
      </c>
      <c r="U95">
        <v>6326.3</v>
      </c>
      <c r="V95">
        <v>1411.1</v>
      </c>
      <c r="W95">
        <v>52</v>
      </c>
      <c r="X95">
        <v>1146.5</v>
      </c>
      <c r="Y95">
        <v>704.9</v>
      </c>
      <c r="Z95">
        <v>235.4</v>
      </c>
      <c r="AA95">
        <v>4445.8</v>
      </c>
      <c r="AB95">
        <v>34.200000000000003</v>
      </c>
      <c r="AC95">
        <v>714.8</v>
      </c>
      <c r="AD95">
        <v>0</v>
      </c>
      <c r="AE95">
        <v>2148.3000000000002</v>
      </c>
      <c r="AF95">
        <v>0</v>
      </c>
      <c r="AG95">
        <v>13.5</v>
      </c>
      <c r="AH95">
        <v>106</v>
      </c>
      <c r="AI95">
        <v>748.7</v>
      </c>
      <c r="AJ95">
        <v>188</v>
      </c>
      <c r="AK95">
        <v>11794.0999999999</v>
      </c>
      <c r="AL95">
        <v>56.8</v>
      </c>
      <c r="AM95">
        <v>1409.4</v>
      </c>
      <c r="AN95">
        <v>467</v>
      </c>
      <c r="AO95">
        <v>0</v>
      </c>
      <c r="AP95">
        <v>649.1</v>
      </c>
      <c r="AQ95">
        <v>0</v>
      </c>
      <c r="AR95">
        <v>9062.9</v>
      </c>
      <c r="AS95">
        <v>78</v>
      </c>
      <c r="AT95">
        <v>47.1</v>
      </c>
      <c r="AU95">
        <v>460.6</v>
      </c>
      <c r="AV95">
        <v>2222.3000000000002</v>
      </c>
      <c r="AW95">
        <v>0</v>
      </c>
      <c r="AX95">
        <v>2170.7999999999902</v>
      </c>
      <c r="AY95">
        <v>0</v>
      </c>
      <c r="AZ95">
        <v>80.599999999999994</v>
      </c>
      <c r="BA95">
        <v>478.2</v>
      </c>
      <c r="BB95">
        <v>3065.9</v>
      </c>
      <c r="BC95">
        <v>4131.99999999999</v>
      </c>
      <c r="BD95">
        <v>144.9</v>
      </c>
      <c r="BE95">
        <v>2955.8</v>
      </c>
      <c r="BF95">
        <v>3058.1</v>
      </c>
      <c r="BG95">
        <v>5312.4</v>
      </c>
      <c r="BH95">
        <v>2174.6999999999998</v>
      </c>
      <c r="BI95">
        <v>0</v>
      </c>
      <c r="BJ95">
        <v>279.7</v>
      </c>
      <c r="BK95">
        <v>6119.0999999999904</v>
      </c>
      <c r="BL95">
        <v>693.4</v>
      </c>
      <c r="BM95">
        <v>557.20000000000005</v>
      </c>
      <c r="BN95">
        <v>1974.5</v>
      </c>
      <c r="BO95">
        <v>116.1</v>
      </c>
      <c r="BP95">
        <v>3034.9</v>
      </c>
      <c r="BQ95">
        <v>761.4</v>
      </c>
      <c r="BR95">
        <v>1668.4</v>
      </c>
      <c r="BS95">
        <v>15189.6</v>
      </c>
      <c r="BT95">
        <v>0</v>
      </c>
      <c r="BU95">
        <v>77</v>
      </c>
      <c r="BV95">
        <v>640.4</v>
      </c>
      <c r="BW95">
        <v>16987.0999999999</v>
      </c>
      <c r="BX95">
        <v>1072.8</v>
      </c>
      <c r="BY95">
        <v>445.5</v>
      </c>
      <c r="BZ95">
        <v>15786.699999999901</v>
      </c>
      <c r="CA95">
        <v>2510.7999999999902</v>
      </c>
      <c r="CB95">
        <v>137.30000000000001</v>
      </c>
      <c r="CC95">
        <v>205</v>
      </c>
      <c r="CD95">
        <v>648.49999999999898</v>
      </c>
      <c r="CE95">
        <v>6122.6</v>
      </c>
      <c r="CF95">
        <v>3055.8</v>
      </c>
      <c r="CG95" s="92">
        <v>147265.9</v>
      </c>
      <c r="CH95">
        <v>69.400000000000006</v>
      </c>
      <c r="CI95">
        <v>4268.2</v>
      </c>
      <c r="CJ95">
        <v>653.4</v>
      </c>
      <c r="CK95">
        <v>2523.6</v>
      </c>
      <c r="CL95">
        <v>115</v>
      </c>
      <c r="CM95">
        <v>0</v>
      </c>
      <c r="CN95">
        <v>93.9</v>
      </c>
      <c r="CO95">
        <v>0</v>
      </c>
      <c r="CP95">
        <v>334.6</v>
      </c>
      <c r="CQ95">
        <v>279.60000000000002</v>
      </c>
      <c r="CR95">
        <v>9</v>
      </c>
      <c r="CS95">
        <v>64243.299999999901</v>
      </c>
      <c r="CT95">
        <v>283.2</v>
      </c>
      <c r="CU95">
        <v>1296.5</v>
      </c>
      <c r="CV95">
        <v>5438.2</v>
      </c>
      <c r="CW95">
        <v>1896</v>
      </c>
      <c r="CX95">
        <v>210.2</v>
      </c>
      <c r="CY95">
        <v>1357.8</v>
      </c>
      <c r="CZ95">
        <v>462.2</v>
      </c>
      <c r="DA95">
        <v>884</v>
      </c>
      <c r="DB95">
        <v>701</v>
      </c>
      <c r="DC95">
        <v>1252</v>
      </c>
      <c r="DD95">
        <v>0</v>
      </c>
      <c r="DE95">
        <v>2987.6</v>
      </c>
      <c r="DF95">
        <v>598.5</v>
      </c>
      <c r="DG95">
        <v>412.8</v>
      </c>
      <c r="DH95">
        <v>16602.8</v>
      </c>
      <c r="DI95">
        <v>1323</v>
      </c>
      <c r="DJ95">
        <v>1566.19999999999</v>
      </c>
      <c r="DK95">
        <v>423.7</v>
      </c>
      <c r="DL95">
        <v>14464.3</v>
      </c>
      <c r="DM95">
        <v>18448.2</v>
      </c>
      <c r="DN95">
        <v>366.1</v>
      </c>
      <c r="DO95">
        <v>0</v>
      </c>
      <c r="DP95">
        <v>5375.7</v>
      </c>
      <c r="DQ95">
        <v>0</v>
      </c>
      <c r="DR95">
        <v>3182.8</v>
      </c>
      <c r="DS95">
        <v>9698.6999999999898</v>
      </c>
      <c r="DT95">
        <v>832.5</v>
      </c>
      <c r="DU95">
        <v>1319.7</v>
      </c>
      <c r="DV95">
        <v>45</v>
      </c>
      <c r="DW95">
        <v>45.9</v>
      </c>
      <c r="DX95">
        <v>101.4</v>
      </c>
      <c r="DY95">
        <v>2554.6</v>
      </c>
      <c r="DZ95">
        <v>4553.7</v>
      </c>
      <c r="EA95">
        <v>1631.1</v>
      </c>
      <c r="EB95">
        <v>0</v>
      </c>
      <c r="EC95">
        <v>1595.1</v>
      </c>
      <c r="ED95">
        <v>16106.799999999899</v>
      </c>
      <c r="EE95">
        <v>613.79999999999995</v>
      </c>
      <c r="EF95">
        <v>307</v>
      </c>
      <c r="EG95">
        <v>206.1</v>
      </c>
      <c r="EH95">
        <v>357</v>
      </c>
      <c r="EI95">
        <v>2857.4</v>
      </c>
      <c r="EJ95">
        <v>3508.2</v>
      </c>
      <c r="EK95">
        <v>4285.3</v>
      </c>
      <c r="EL95">
        <v>65.900000000000006</v>
      </c>
      <c r="EM95">
        <v>154.5</v>
      </c>
      <c r="EN95">
        <v>254.4</v>
      </c>
      <c r="EO95">
        <v>2420</v>
      </c>
      <c r="EP95">
        <v>178.1</v>
      </c>
      <c r="EQ95">
        <v>5938.3</v>
      </c>
      <c r="ER95">
        <v>213.4</v>
      </c>
      <c r="ES95">
        <v>538.20000000000005</v>
      </c>
      <c r="ET95">
        <v>1549.6</v>
      </c>
      <c r="EU95">
        <v>325.2</v>
      </c>
      <c r="EV95">
        <v>163.39999999999901</v>
      </c>
      <c r="EW95">
        <v>4126.2</v>
      </c>
      <c r="EX95">
        <v>2770</v>
      </c>
      <c r="EY95">
        <v>8130.6</v>
      </c>
      <c r="EZ95">
        <v>2400.6</v>
      </c>
      <c r="FA95">
        <v>3686.8999999999901</v>
      </c>
      <c r="FB95">
        <v>172.5</v>
      </c>
      <c r="FC95">
        <v>0</v>
      </c>
      <c r="FD95">
        <v>1452.3999999999901</v>
      </c>
      <c r="FE95">
        <v>121</v>
      </c>
      <c r="FF95">
        <v>574.9</v>
      </c>
      <c r="FG95">
        <v>324</v>
      </c>
      <c r="FH95">
        <v>440.7</v>
      </c>
      <c r="FI95">
        <v>0</v>
      </c>
      <c r="FJ95">
        <v>142.9</v>
      </c>
      <c r="FK95">
        <v>108</v>
      </c>
      <c r="FL95">
        <v>0</v>
      </c>
      <c r="FM95">
        <v>90.4</v>
      </c>
      <c r="FN95">
        <v>1125.5999999999999</v>
      </c>
      <c r="FO95">
        <v>120</v>
      </c>
      <c r="FP95">
        <v>1039.7</v>
      </c>
      <c r="FQ95">
        <v>1761.8</v>
      </c>
      <c r="FR95">
        <v>3597.7</v>
      </c>
      <c r="FS95">
        <v>266.2</v>
      </c>
      <c r="FT95">
        <v>521.1</v>
      </c>
      <c r="FU95">
        <v>1605.5</v>
      </c>
      <c r="FV95">
        <v>718.8</v>
      </c>
      <c r="FW95">
        <v>2560.9</v>
      </c>
      <c r="FX95">
        <v>90</v>
      </c>
      <c r="FY95">
        <v>82.6</v>
      </c>
      <c r="FZ95">
        <v>0</v>
      </c>
      <c r="GA95">
        <v>1703.9</v>
      </c>
      <c r="GB95">
        <v>601.1</v>
      </c>
      <c r="GC95">
        <v>0</v>
      </c>
      <c r="GD95">
        <v>430.5</v>
      </c>
      <c r="GE95">
        <v>5940.4</v>
      </c>
      <c r="GF95">
        <v>3736</v>
      </c>
      <c r="GG95">
        <v>2434.3000000000002</v>
      </c>
      <c r="GH95">
        <v>0</v>
      </c>
      <c r="GI95">
        <v>1153</v>
      </c>
      <c r="GJ95">
        <v>3781.7</v>
      </c>
      <c r="GK95">
        <v>951</v>
      </c>
      <c r="GL95">
        <v>10914.9</v>
      </c>
      <c r="GM95">
        <v>0</v>
      </c>
      <c r="GN95">
        <v>817.6</v>
      </c>
      <c r="GO95">
        <v>482.4</v>
      </c>
      <c r="GP95">
        <v>208.6</v>
      </c>
      <c r="GQ95">
        <v>239.3</v>
      </c>
      <c r="GR95">
        <v>771</v>
      </c>
      <c r="GS95">
        <v>245.7</v>
      </c>
      <c r="GT95">
        <v>1746.8999999999901</v>
      </c>
      <c r="GU95">
        <v>92</v>
      </c>
      <c r="GV95">
        <v>1807.6</v>
      </c>
      <c r="GW95">
        <v>346.2</v>
      </c>
      <c r="GX95">
        <v>646.69999999999902</v>
      </c>
      <c r="GY95">
        <v>0</v>
      </c>
      <c r="GZ95">
        <v>5428.7</v>
      </c>
      <c r="HA95">
        <v>31207.200000000001</v>
      </c>
      <c r="HB95">
        <v>2859.1</v>
      </c>
      <c r="HC95">
        <v>0</v>
      </c>
      <c r="HD95">
        <v>1731.9</v>
      </c>
      <c r="HE95">
        <v>204.9</v>
      </c>
      <c r="HF95">
        <v>994.2</v>
      </c>
    </row>
    <row r="96" spans="1:214" x14ac:dyDescent="0.25">
      <c r="A96" t="s">
        <v>360</v>
      </c>
      <c r="B96">
        <v>4</v>
      </c>
      <c r="C96">
        <v>9711.9</v>
      </c>
      <c r="D96">
        <v>2388.5999999999899</v>
      </c>
      <c r="E96">
        <v>405.9</v>
      </c>
      <c r="F96">
        <v>3929.1</v>
      </c>
      <c r="G96">
        <v>1454.5</v>
      </c>
      <c r="H96">
        <v>471.9</v>
      </c>
      <c r="I96">
        <v>4545</v>
      </c>
      <c r="J96">
        <v>119</v>
      </c>
      <c r="K96">
        <v>1043.8</v>
      </c>
      <c r="L96">
        <v>340.1</v>
      </c>
      <c r="M96">
        <v>1113.3</v>
      </c>
      <c r="N96">
        <v>597.5</v>
      </c>
      <c r="O96">
        <v>1291.4000000000001</v>
      </c>
      <c r="P96">
        <v>1672.49999999999</v>
      </c>
      <c r="Q96">
        <v>27147</v>
      </c>
      <c r="R96">
        <v>80</v>
      </c>
      <c r="S96">
        <v>120670.8</v>
      </c>
      <c r="T96">
        <v>2241.1999999999998</v>
      </c>
      <c r="U96">
        <v>2148</v>
      </c>
      <c r="V96">
        <v>436.1</v>
      </c>
      <c r="W96">
        <v>201.6</v>
      </c>
      <c r="X96">
        <v>419.7</v>
      </c>
      <c r="Y96">
        <v>917.099999999999</v>
      </c>
      <c r="Z96">
        <v>467.8</v>
      </c>
      <c r="AA96">
        <v>6092.6</v>
      </c>
      <c r="AB96">
        <v>205</v>
      </c>
      <c r="AC96">
        <v>460.4</v>
      </c>
      <c r="AD96">
        <v>115.4</v>
      </c>
      <c r="AE96">
        <v>788.599999999999</v>
      </c>
      <c r="AF96">
        <v>0</v>
      </c>
      <c r="AG96">
        <v>2515.6999999999998</v>
      </c>
      <c r="AH96">
        <v>659</v>
      </c>
      <c r="AI96">
        <v>347</v>
      </c>
      <c r="AJ96">
        <v>1357.1</v>
      </c>
      <c r="AK96">
        <v>23139.3999999999</v>
      </c>
      <c r="AL96">
        <v>272.10000000000002</v>
      </c>
      <c r="AM96">
        <v>4367.6000000000004</v>
      </c>
      <c r="AN96">
        <v>793.3</v>
      </c>
      <c r="AO96">
        <v>501</v>
      </c>
      <c r="AP96">
        <v>1199.0999999999999</v>
      </c>
      <c r="AQ96">
        <v>0</v>
      </c>
      <c r="AR96">
        <v>6659.9</v>
      </c>
      <c r="AS96">
        <v>1038.2</v>
      </c>
      <c r="AT96">
        <v>474.9</v>
      </c>
      <c r="AU96">
        <v>472</v>
      </c>
      <c r="AV96">
        <v>14260.4999999999</v>
      </c>
      <c r="AW96">
        <v>479.4</v>
      </c>
      <c r="AX96">
        <v>11445.9</v>
      </c>
      <c r="AY96">
        <v>324.10000000000002</v>
      </c>
      <c r="AZ96">
        <v>696.2</v>
      </c>
      <c r="BA96">
        <v>5090.2</v>
      </c>
      <c r="BB96">
        <v>2992.8</v>
      </c>
      <c r="BC96">
        <v>3536.49999999999</v>
      </c>
      <c r="BD96">
        <v>561.20000000000005</v>
      </c>
      <c r="BE96">
        <v>9645.7999999999902</v>
      </c>
      <c r="BF96">
        <v>7189.9</v>
      </c>
      <c r="BG96">
        <v>6583.5</v>
      </c>
      <c r="BH96">
        <v>13277.6</v>
      </c>
      <c r="BI96">
        <v>80.400000000000006</v>
      </c>
      <c r="BJ96">
        <v>473.4</v>
      </c>
      <c r="BK96">
        <v>21570.5</v>
      </c>
      <c r="BL96">
        <v>467.9</v>
      </c>
      <c r="BM96">
        <v>4992.5</v>
      </c>
      <c r="BN96">
        <v>518.69999999999902</v>
      </c>
      <c r="BO96">
        <v>152.30000000000001</v>
      </c>
      <c r="BP96">
        <v>10949.3</v>
      </c>
      <c r="BQ96">
        <v>769.9</v>
      </c>
      <c r="BR96">
        <v>1713.3</v>
      </c>
      <c r="BS96">
        <v>58575.299999999901</v>
      </c>
      <c r="BT96">
        <v>846.2</v>
      </c>
      <c r="BU96">
        <v>0</v>
      </c>
      <c r="BV96">
        <v>834.3</v>
      </c>
      <c r="BW96">
        <v>37840.1</v>
      </c>
      <c r="BX96">
        <v>4237</v>
      </c>
      <c r="BY96">
        <v>134</v>
      </c>
      <c r="BZ96">
        <v>11075.699999999901</v>
      </c>
      <c r="CA96">
        <v>1359.2</v>
      </c>
      <c r="CB96">
        <v>379.8</v>
      </c>
      <c r="CC96">
        <v>2539.8999999999901</v>
      </c>
      <c r="CD96">
        <v>10711.6</v>
      </c>
      <c r="CE96">
        <v>6699.4</v>
      </c>
      <c r="CF96">
        <v>4400.5</v>
      </c>
      <c r="CG96" s="92">
        <v>258384.3</v>
      </c>
      <c r="CH96">
        <v>442.9</v>
      </c>
      <c r="CI96">
        <v>8555.4</v>
      </c>
      <c r="CJ96">
        <v>153.80000000000001</v>
      </c>
      <c r="CK96">
        <v>9694.8999999999905</v>
      </c>
      <c r="CL96">
        <v>390.099999999999</v>
      </c>
      <c r="CM96">
        <v>18</v>
      </c>
      <c r="CN96">
        <v>483</v>
      </c>
      <c r="CO96">
        <v>0</v>
      </c>
      <c r="CP96">
        <v>2238.7999999999902</v>
      </c>
      <c r="CQ96">
        <v>122</v>
      </c>
      <c r="CR96">
        <v>10.8</v>
      </c>
      <c r="CS96">
        <v>135171.9</v>
      </c>
      <c r="CT96">
        <v>1410.3</v>
      </c>
      <c r="CU96">
        <v>5937.2</v>
      </c>
      <c r="CV96">
        <v>5151.8999999999996</v>
      </c>
      <c r="CW96">
        <v>6567.6999999999898</v>
      </c>
      <c r="CX96">
        <v>549.29999999999995</v>
      </c>
      <c r="CY96">
        <v>2494.5</v>
      </c>
      <c r="CZ96">
        <v>832</v>
      </c>
      <c r="DA96">
        <v>335</v>
      </c>
      <c r="DB96">
        <v>283.7</v>
      </c>
      <c r="DC96">
        <v>393</v>
      </c>
      <c r="DD96">
        <v>1413.2</v>
      </c>
      <c r="DE96">
        <v>1354.3</v>
      </c>
      <c r="DF96">
        <v>927.4</v>
      </c>
      <c r="DG96">
        <v>1764.3999999999901</v>
      </c>
      <c r="DH96">
        <v>37756.199999999997</v>
      </c>
      <c r="DI96">
        <v>1047.5</v>
      </c>
      <c r="DJ96">
        <v>5858.6</v>
      </c>
      <c r="DK96">
        <v>1103.9000000000001</v>
      </c>
      <c r="DL96">
        <v>32670.0999999999</v>
      </c>
      <c r="DM96">
        <v>49775.7</v>
      </c>
      <c r="DN96">
        <v>470.5</v>
      </c>
      <c r="DO96">
        <v>927.49999999999898</v>
      </c>
      <c r="DP96">
        <v>4884.0999999999904</v>
      </c>
      <c r="DQ96">
        <v>0</v>
      </c>
      <c r="DR96">
        <v>3179.6</v>
      </c>
      <c r="DS96">
        <v>10763.6</v>
      </c>
      <c r="DT96">
        <v>791.1</v>
      </c>
      <c r="DU96">
        <v>2050.9</v>
      </c>
      <c r="DV96">
        <v>888</v>
      </c>
      <c r="DW96">
        <v>770.4</v>
      </c>
      <c r="DX96">
        <v>2232</v>
      </c>
      <c r="DY96">
        <v>1486.8999999999901</v>
      </c>
      <c r="DZ96">
        <v>13405.7</v>
      </c>
      <c r="EA96">
        <v>1356.1</v>
      </c>
      <c r="EB96">
        <v>275.7</v>
      </c>
      <c r="EC96">
        <v>8673</v>
      </c>
      <c r="ED96">
        <v>25793.8999999999</v>
      </c>
      <c r="EE96">
        <v>1208.3</v>
      </c>
      <c r="EF96">
        <v>3554.9</v>
      </c>
      <c r="EG96">
        <v>2346.8000000000002</v>
      </c>
      <c r="EH96">
        <v>2055.5999999999899</v>
      </c>
      <c r="EI96">
        <v>3666.3</v>
      </c>
      <c r="EJ96">
        <v>8770.9999999999909</v>
      </c>
      <c r="EK96">
        <v>5468.4</v>
      </c>
      <c r="EL96">
        <v>117</v>
      </c>
      <c r="EM96">
        <v>100</v>
      </c>
      <c r="EN96">
        <v>1137.5</v>
      </c>
      <c r="EO96">
        <v>6079.4</v>
      </c>
      <c r="EP96">
        <v>0</v>
      </c>
      <c r="EQ96">
        <v>16172.7</v>
      </c>
      <c r="ER96">
        <v>1064.2</v>
      </c>
      <c r="ES96">
        <v>701.19999999999902</v>
      </c>
      <c r="ET96">
        <v>826.29999999999905</v>
      </c>
      <c r="EU96">
        <v>1324.3</v>
      </c>
      <c r="EV96">
        <v>1845.9</v>
      </c>
      <c r="EW96">
        <v>9723.7999999999993</v>
      </c>
      <c r="EX96">
        <v>9427.2999999999993</v>
      </c>
      <c r="EY96">
        <v>10320</v>
      </c>
      <c r="EZ96">
        <v>15994.2</v>
      </c>
      <c r="FA96">
        <v>10684.1</v>
      </c>
      <c r="FB96">
        <v>351.4</v>
      </c>
      <c r="FC96">
        <v>389.7</v>
      </c>
      <c r="FD96">
        <v>344.7</v>
      </c>
      <c r="FE96">
        <v>629.1</v>
      </c>
      <c r="FF96">
        <v>356.3</v>
      </c>
      <c r="FG96">
        <v>210.2</v>
      </c>
      <c r="FH96">
        <v>268.8</v>
      </c>
      <c r="FI96">
        <v>0</v>
      </c>
      <c r="FJ96">
        <v>822.2</v>
      </c>
      <c r="FK96">
        <v>266.89999999999998</v>
      </c>
      <c r="FL96">
        <v>77.7</v>
      </c>
      <c r="FM96">
        <v>146.30000000000001</v>
      </c>
      <c r="FN96">
        <v>5262.2</v>
      </c>
      <c r="FO96">
        <v>4208.8999999999996</v>
      </c>
      <c r="FP96">
        <v>4944.6000000000004</v>
      </c>
      <c r="FQ96">
        <v>486.6</v>
      </c>
      <c r="FR96">
        <v>9824</v>
      </c>
      <c r="FS96">
        <v>673.2</v>
      </c>
      <c r="FT96">
        <v>1895.19999999999</v>
      </c>
      <c r="FU96">
        <v>5952.5</v>
      </c>
      <c r="FV96">
        <v>2595.3000000000002</v>
      </c>
      <c r="FW96">
        <v>7651.4</v>
      </c>
      <c r="FX96">
        <v>175.5</v>
      </c>
      <c r="FY96">
        <v>155.69999999999999</v>
      </c>
      <c r="FZ96">
        <v>846.4</v>
      </c>
      <c r="GA96">
        <v>928.69999999999902</v>
      </c>
      <c r="GB96">
        <v>2239.1</v>
      </c>
      <c r="GC96">
        <v>0</v>
      </c>
      <c r="GD96">
        <v>277.2</v>
      </c>
      <c r="GE96">
        <v>1989.1</v>
      </c>
      <c r="GF96">
        <v>4951.5</v>
      </c>
      <c r="GG96">
        <v>5273.9</v>
      </c>
      <c r="GH96">
        <v>0</v>
      </c>
      <c r="GI96">
        <v>20329.7</v>
      </c>
      <c r="GJ96">
        <v>5625.4</v>
      </c>
      <c r="GK96">
        <v>630</v>
      </c>
      <c r="GL96">
        <v>21935.799999999901</v>
      </c>
      <c r="GM96">
        <v>574.70000000000005</v>
      </c>
      <c r="GN96">
        <v>1285.0999999999999</v>
      </c>
      <c r="GO96">
        <v>164</v>
      </c>
      <c r="GP96">
        <v>1528.8</v>
      </c>
      <c r="GQ96">
        <v>1856.69999999999</v>
      </c>
      <c r="GR96">
        <v>263.60000000000002</v>
      </c>
      <c r="GS96">
        <v>356.7</v>
      </c>
      <c r="GT96">
        <v>803.8</v>
      </c>
      <c r="GU96">
        <v>1125.8</v>
      </c>
      <c r="GV96">
        <v>8019.5999999999904</v>
      </c>
      <c r="GW96">
        <v>152.30000000000001</v>
      </c>
      <c r="GX96">
        <v>5394.5999999999904</v>
      </c>
      <c r="GY96">
        <v>516.1</v>
      </c>
      <c r="GZ96">
        <v>1298.8999999999901</v>
      </c>
      <c r="HA96">
        <v>8877.9</v>
      </c>
      <c r="HB96">
        <v>491.599999999999</v>
      </c>
      <c r="HC96">
        <v>86.4</v>
      </c>
      <c r="HD96">
        <v>1444.6</v>
      </c>
      <c r="HE96">
        <v>411.9</v>
      </c>
      <c r="HF96">
        <v>109.5</v>
      </c>
    </row>
    <row r="97" spans="1:214" x14ac:dyDescent="0.25">
      <c r="A97" t="s">
        <v>361</v>
      </c>
      <c r="B97">
        <v>5</v>
      </c>
      <c r="C97">
        <v>15259.2</v>
      </c>
      <c r="D97">
        <v>77.599999999999994</v>
      </c>
      <c r="E97">
        <v>0</v>
      </c>
      <c r="F97">
        <v>2565.8000000000002</v>
      </c>
      <c r="G97">
        <v>540.29999999999995</v>
      </c>
      <c r="H97">
        <v>0</v>
      </c>
      <c r="I97">
        <v>665.4</v>
      </c>
      <c r="J97">
        <v>0</v>
      </c>
      <c r="K97">
        <v>1229.3</v>
      </c>
      <c r="L97">
        <v>368.2</v>
      </c>
      <c r="M97">
        <v>760.9</v>
      </c>
      <c r="N97">
        <v>910.8</v>
      </c>
      <c r="O97">
        <v>23</v>
      </c>
      <c r="P97">
        <v>2732.6</v>
      </c>
      <c r="Q97">
        <v>6726.3</v>
      </c>
      <c r="R97">
        <v>319.7</v>
      </c>
      <c r="S97">
        <v>46916.5</v>
      </c>
      <c r="T97">
        <v>115.4</v>
      </c>
      <c r="U97">
        <v>7537.5</v>
      </c>
      <c r="V97">
        <v>301</v>
      </c>
      <c r="W97">
        <v>0</v>
      </c>
      <c r="X97">
        <v>0</v>
      </c>
      <c r="Y97">
        <v>0</v>
      </c>
      <c r="Z97">
        <v>0</v>
      </c>
      <c r="AA97">
        <v>8053</v>
      </c>
      <c r="AB97">
        <v>0</v>
      </c>
      <c r="AC97">
        <v>50.3</v>
      </c>
      <c r="AD97">
        <v>0</v>
      </c>
      <c r="AE97">
        <v>0</v>
      </c>
      <c r="AF97">
        <v>722</v>
      </c>
      <c r="AG97">
        <v>157</v>
      </c>
      <c r="AH97">
        <v>0</v>
      </c>
      <c r="AI97">
        <v>438</v>
      </c>
      <c r="AJ97">
        <v>254.5</v>
      </c>
      <c r="AK97">
        <v>11660.3</v>
      </c>
      <c r="AL97">
        <v>230.39999999999901</v>
      </c>
      <c r="AM97">
        <v>7262.6</v>
      </c>
      <c r="AN97">
        <v>3149.7</v>
      </c>
      <c r="AO97">
        <v>1499.4</v>
      </c>
      <c r="AP97">
        <v>1682.5</v>
      </c>
      <c r="AQ97">
        <v>0</v>
      </c>
      <c r="AR97">
        <v>7124.6999999999898</v>
      </c>
      <c r="AS97">
        <v>76.599999999999994</v>
      </c>
      <c r="AT97">
        <v>0</v>
      </c>
      <c r="AU97">
        <v>36</v>
      </c>
      <c r="AV97">
        <v>1886.8</v>
      </c>
      <c r="AW97">
        <v>1500</v>
      </c>
      <c r="AX97">
        <v>2086.8000000000002</v>
      </c>
      <c r="AY97">
        <v>0</v>
      </c>
      <c r="AZ97">
        <v>80.400000000000006</v>
      </c>
      <c r="BA97">
        <v>105.7</v>
      </c>
      <c r="BB97">
        <v>7521.5</v>
      </c>
      <c r="BC97">
        <v>5437.7</v>
      </c>
      <c r="BD97">
        <v>607.5</v>
      </c>
      <c r="BE97">
        <v>4023.3999999999901</v>
      </c>
      <c r="BF97">
        <v>2684.1</v>
      </c>
      <c r="BG97">
        <v>3692.2999999999902</v>
      </c>
      <c r="BH97">
        <v>16270</v>
      </c>
      <c r="BI97">
        <v>0</v>
      </c>
      <c r="BJ97">
        <v>192</v>
      </c>
      <c r="BK97">
        <v>1613.8</v>
      </c>
      <c r="BL97">
        <v>0</v>
      </c>
      <c r="BM97">
        <v>22</v>
      </c>
      <c r="BN97">
        <v>0</v>
      </c>
      <c r="BO97">
        <v>0</v>
      </c>
      <c r="BP97">
        <v>3067.5</v>
      </c>
      <c r="BQ97">
        <v>0</v>
      </c>
      <c r="BR97">
        <v>706.6</v>
      </c>
      <c r="BS97">
        <v>10570.7</v>
      </c>
      <c r="BT97">
        <v>567.5</v>
      </c>
      <c r="BU97">
        <v>0</v>
      </c>
      <c r="BV97">
        <v>0</v>
      </c>
      <c r="BW97">
        <v>51597.099999999897</v>
      </c>
      <c r="BX97">
        <v>337.2</v>
      </c>
      <c r="BY97">
        <v>1921.2</v>
      </c>
      <c r="BZ97">
        <v>8128.6999999999898</v>
      </c>
      <c r="CA97">
        <v>47.7</v>
      </c>
      <c r="CB97">
        <v>227.8</v>
      </c>
      <c r="CC97">
        <v>3176.1</v>
      </c>
      <c r="CD97">
        <v>5601.1</v>
      </c>
      <c r="CE97">
        <v>10556.3</v>
      </c>
      <c r="CF97">
        <v>10007.799999999999</v>
      </c>
      <c r="CG97" s="92">
        <v>94882.6</v>
      </c>
      <c r="CH97">
        <v>0</v>
      </c>
      <c r="CI97">
        <v>5943.6</v>
      </c>
      <c r="CJ97">
        <v>0</v>
      </c>
      <c r="CK97">
        <v>6544.9</v>
      </c>
      <c r="CL97">
        <v>0</v>
      </c>
      <c r="CM97">
        <v>0</v>
      </c>
      <c r="CN97">
        <v>34.799999999999997</v>
      </c>
      <c r="CO97">
        <v>55.3</v>
      </c>
      <c r="CP97">
        <v>343.2</v>
      </c>
      <c r="CQ97">
        <v>0</v>
      </c>
      <c r="CR97">
        <v>0</v>
      </c>
      <c r="CS97">
        <v>111709.2</v>
      </c>
      <c r="CT97">
        <v>1241.5999999999999</v>
      </c>
      <c r="CU97">
        <v>11</v>
      </c>
      <c r="CV97">
        <v>1248.3999999999901</v>
      </c>
      <c r="CW97">
        <v>4828.6000000000004</v>
      </c>
      <c r="CX97">
        <v>1345.6</v>
      </c>
      <c r="CY97">
        <v>1943.3</v>
      </c>
      <c r="CZ97">
        <v>116.3</v>
      </c>
      <c r="DA97">
        <v>25.1</v>
      </c>
      <c r="DB97">
        <v>0</v>
      </c>
      <c r="DC97">
        <v>1418.8</v>
      </c>
      <c r="DD97">
        <v>0</v>
      </c>
      <c r="DE97">
        <v>0</v>
      </c>
      <c r="DF97">
        <v>713.2</v>
      </c>
      <c r="DG97">
        <v>4704.2</v>
      </c>
      <c r="DH97">
        <v>48037</v>
      </c>
      <c r="DI97">
        <v>1186.7</v>
      </c>
      <c r="DJ97">
        <v>179.9</v>
      </c>
      <c r="DK97">
        <v>1233.2</v>
      </c>
      <c r="DL97">
        <v>5612.7999999999902</v>
      </c>
      <c r="DM97">
        <v>22901.3</v>
      </c>
      <c r="DN97">
        <v>0</v>
      </c>
      <c r="DO97">
        <v>997.6</v>
      </c>
      <c r="DP97">
        <v>7164.4</v>
      </c>
      <c r="DQ97">
        <v>0</v>
      </c>
      <c r="DR97">
        <v>423.79999999999899</v>
      </c>
      <c r="DS97">
        <v>110.399999999999</v>
      </c>
      <c r="DT97">
        <v>1785.4</v>
      </c>
      <c r="DU97">
        <v>1448.1</v>
      </c>
      <c r="DV97">
        <v>1873</v>
      </c>
      <c r="DW97">
        <v>566.4</v>
      </c>
      <c r="DX97">
        <v>64</v>
      </c>
      <c r="DY97">
        <v>4788.6000000000004</v>
      </c>
      <c r="DZ97">
        <v>18807.2</v>
      </c>
      <c r="EA97">
        <v>1298.0999999999999</v>
      </c>
      <c r="EB97">
        <v>0</v>
      </c>
      <c r="EC97">
        <v>2399.6</v>
      </c>
      <c r="ED97">
        <v>18923.3999999999</v>
      </c>
      <c r="EE97">
        <v>681.7</v>
      </c>
      <c r="EF97">
        <v>1909.9</v>
      </c>
      <c r="EG97">
        <v>969.7</v>
      </c>
      <c r="EH97">
        <v>124.5</v>
      </c>
      <c r="EI97">
        <v>2573.5</v>
      </c>
      <c r="EJ97">
        <v>15733.2</v>
      </c>
      <c r="EK97">
        <v>2107</v>
      </c>
      <c r="EL97">
        <v>0</v>
      </c>
      <c r="EM97">
        <v>21.4</v>
      </c>
      <c r="EN97">
        <v>0</v>
      </c>
      <c r="EO97">
        <v>3397.2</v>
      </c>
      <c r="EP97">
        <v>0</v>
      </c>
      <c r="EQ97">
        <v>8018.0999999999904</v>
      </c>
      <c r="ER97">
        <v>0</v>
      </c>
      <c r="ES97">
        <v>1178.19999999999</v>
      </c>
      <c r="ET97">
        <v>5132</v>
      </c>
      <c r="EU97">
        <v>303</v>
      </c>
      <c r="EV97">
        <v>0</v>
      </c>
      <c r="EW97">
        <v>6452.5999999999904</v>
      </c>
      <c r="EX97">
        <v>5270.5999999999904</v>
      </c>
      <c r="EY97">
        <v>6899.2</v>
      </c>
      <c r="EZ97">
        <v>22773.499999999902</v>
      </c>
      <c r="FA97">
        <v>7672.2</v>
      </c>
      <c r="FB97">
        <v>0</v>
      </c>
      <c r="FC97">
        <v>0</v>
      </c>
      <c r="FD97">
        <v>0</v>
      </c>
      <c r="FE97">
        <v>2740.1</v>
      </c>
      <c r="FF97">
        <v>147.1</v>
      </c>
      <c r="FG97">
        <v>0</v>
      </c>
      <c r="FH97">
        <v>0</v>
      </c>
      <c r="FI97">
        <v>0</v>
      </c>
      <c r="FJ97">
        <v>538</v>
      </c>
      <c r="FK97">
        <v>535.29999999999995</v>
      </c>
      <c r="FL97">
        <v>0</v>
      </c>
      <c r="FM97">
        <v>0</v>
      </c>
      <c r="FN97">
        <v>3625.49999999999</v>
      </c>
      <c r="FO97">
        <v>887.4</v>
      </c>
      <c r="FP97">
        <v>1148.7</v>
      </c>
      <c r="FQ97">
        <v>3589.2</v>
      </c>
      <c r="FR97">
        <v>8829.9</v>
      </c>
      <c r="FS97">
        <v>0</v>
      </c>
      <c r="FT97">
        <v>0</v>
      </c>
      <c r="FU97">
        <v>979.2</v>
      </c>
      <c r="FV97">
        <v>524.20000000000005</v>
      </c>
      <c r="FW97">
        <v>2378.6999999999998</v>
      </c>
      <c r="FX97">
        <v>514.29999999999995</v>
      </c>
      <c r="FY97">
        <v>716.6</v>
      </c>
      <c r="FZ97">
        <v>0</v>
      </c>
      <c r="GA97">
        <v>265.89999999999998</v>
      </c>
      <c r="GB97">
        <v>0</v>
      </c>
      <c r="GC97">
        <v>0</v>
      </c>
      <c r="GD97">
        <v>0</v>
      </c>
      <c r="GE97">
        <v>3827.7</v>
      </c>
      <c r="GF97">
        <v>6869.5999999999904</v>
      </c>
      <c r="GG97">
        <v>8198.3999999999905</v>
      </c>
      <c r="GH97">
        <v>707.8</v>
      </c>
      <c r="GI97">
        <v>4677.5999999999904</v>
      </c>
      <c r="GJ97">
        <v>1618.3</v>
      </c>
      <c r="GK97">
        <v>0</v>
      </c>
      <c r="GL97">
        <v>24035.599999999999</v>
      </c>
      <c r="GM97">
        <v>0</v>
      </c>
      <c r="GN97">
        <v>0</v>
      </c>
      <c r="GO97">
        <v>0</v>
      </c>
      <c r="GP97">
        <v>269.8</v>
      </c>
      <c r="GQ97">
        <v>2395.6999999999998</v>
      </c>
      <c r="GR97">
        <v>100</v>
      </c>
      <c r="GS97">
        <v>0</v>
      </c>
      <c r="GT97">
        <v>3995.2999999999902</v>
      </c>
      <c r="GU97">
        <v>1329.2</v>
      </c>
      <c r="GV97">
        <v>6291</v>
      </c>
      <c r="GW97">
        <v>661.1</v>
      </c>
      <c r="GX97">
        <v>2245.6</v>
      </c>
      <c r="GY97">
        <v>0</v>
      </c>
      <c r="GZ97">
        <v>477.8</v>
      </c>
      <c r="HA97">
        <v>5893.49999999999</v>
      </c>
      <c r="HB97">
        <v>0</v>
      </c>
      <c r="HC97">
        <v>434.9</v>
      </c>
      <c r="HD97">
        <v>210.3</v>
      </c>
      <c r="HE97">
        <v>0</v>
      </c>
      <c r="HF97">
        <v>326.099999999999</v>
      </c>
    </row>
    <row r="98" spans="1:214" x14ac:dyDescent="0.25">
      <c r="A98" t="s">
        <v>362</v>
      </c>
      <c r="B98">
        <v>6</v>
      </c>
      <c r="C98">
        <v>1336.1</v>
      </c>
      <c r="D98">
        <v>0</v>
      </c>
      <c r="E98">
        <v>921.1</v>
      </c>
      <c r="F98">
        <v>541.1</v>
      </c>
      <c r="G98">
        <v>0</v>
      </c>
      <c r="H98">
        <v>0</v>
      </c>
      <c r="I98">
        <v>3517.7</v>
      </c>
      <c r="J98">
        <v>0</v>
      </c>
      <c r="K98">
        <v>0</v>
      </c>
      <c r="L98">
        <v>778.5</v>
      </c>
      <c r="M98">
        <v>82.1</v>
      </c>
      <c r="N98">
        <v>944.6</v>
      </c>
      <c r="O98">
        <v>112.3</v>
      </c>
      <c r="P98">
        <v>4698.6000000000004</v>
      </c>
      <c r="Q98">
        <v>3507</v>
      </c>
      <c r="R98">
        <v>0</v>
      </c>
      <c r="S98">
        <v>18371.5</v>
      </c>
      <c r="T98">
        <v>133.19999999999999</v>
      </c>
      <c r="U98">
        <v>0</v>
      </c>
      <c r="V98">
        <v>0</v>
      </c>
      <c r="W98">
        <v>0</v>
      </c>
      <c r="X98">
        <v>0</v>
      </c>
      <c r="Y98">
        <v>0</v>
      </c>
      <c r="Z98">
        <v>453.5</v>
      </c>
      <c r="AA98">
        <v>1423.5</v>
      </c>
      <c r="AB98">
        <v>289.89999999999998</v>
      </c>
      <c r="AC98">
        <v>0</v>
      </c>
      <c r="AD98">
        <v>0</v>
      </c>
      <c r="AE98">
        <v>0</v>
      </c>
      <c r="AF98">
        <v>0</v>
      </c>
      <c r="AG98">
        <v>0</v>
      </c>
      <c r="AH98">
        <v>385.6</v>
      </c>
      <c r="AI98">
        <v>293.10000000000002</v>
      </c>
      <c r="AJ98">
        <v>0</v>
      </c>
      <c r="AK98">
        <v>11184</v>
      </c>
      <c r="AL98">
        <v>71.5</v>
      </c>
      <c r="AM98">
        <v>0</v>
      </c>
      <c r="AN98">
        <v>384.1</v>
      </c>
      <c r="AO98">
        <v>625.79999999999995</v>
      </c>
      <c r="AP98">
        <v>1179</v>
      </c>
      <c r="AQ98">
        <v>0</v>
      </c>
      <c r="AR98">
        <v>3163.7999999999902</v>
      </c>
      <c r="AS98">
        <v>0</v>
      </c>
      <c r="AT98">
        <v>0</v>
      </c>
      <c r="AU98">
        <v>21.4</v>
      </c>
      <c r="AV98">
        <v>8216.2000000000007</v>
      </c>
      <c r="AW98">
        <v>1209</v>
      </c>
      <c r="AX98">
        <v>12207</v>
      </c>
      <c r="AY98">
        <v>0</v>
      </c>
      <c r="AZ98">
        <v>0</v>
      </c>
      <c r="BA98">
        <v>0</v>
      </c>
      <c r="BB98">
        <v>1397.9</v>
      </c>
      <c r="BC98">
        <v>2020.9</v>
      </c>
      <c r="BD98">
        <v>2153.6999999999998</v>
      </c>
      <c r="BE98">
        <v>4794.2999999999902</v>
      </c>
      <c r="BF98">
        <v>5326</v>
      </c>
      <c r="BG98">
        <v>2911.7</v>
      </c>
      <c r="BH98">
        <v>699.7</v>
      </c>
      <c r="BI98">
        <v>0</v>
      </c>
      <c r="BJ98">
        <v>0</v>
      </c>
      <c r="BK98">
        <v>12884.9</v>
      </c>
      <c r="BL98">
        <v>0</v>
      </c>
      <c r="BM98">
        <v>0</v>
      </c>
      <c r="BN98">
        <v>284.10000000000002</v>
      </c>
      <c r="BO98">
        <v>0</v>
      </c>
      <c r="BP98">
        <v>4035.7</v>
      </c>
      <c r="BQ98">
        <v>140.80000000000001</v>
      </c>
      <c r="BR98">
        <v>3118.3</v>
      </c>
      <c r="BS98">
        <v>43048.199999999903</v>
      </c>
      <c r="BT98">
        <v>0</v>
      </c>
      <c r="BU98">
        <v>0</v>
      </c>
      <c r="BV98">
        <v>2202.6999999999998</v>
      </c>
      <c r="BW98">
        <v>43582.3</v>
      </c>
      <c r="BX98">
        <v>132.9</v>
      </c>
      <c r="BY98">
        <v>0</v>
      </c>
      <c r="BZ98">
        <v>17289.3</v>
      </c>
      <c r="CA98">
        <v>268.89999999999998</v>
      </c>
      <c r="CB98">
        <v>0</v>
      </c>
      <c r="CC98">
        <v>1599.69999999999</v>
      </c>
      <c r="CD98">
        <v>5951.2</v>
      </c>
      <c r="CE98">
        <v>3261.2</v>
      </c>
      <c r="CF98">
        <v>5415.4</v>
      </c>
      <c r="CG98" s="92">
        <v>386858.299999999</v>
      </c>
      <c r="CH98">
        <v>0</v>
      </c>
      <c r="CI98">
        <v>2932.1</v>
      </c>
      <c r="CJ98">
        <v>0</v>
      </c>
      <c r="CK98">
        <v>3462.2</v>
      </c>
      <c r="CL98">
        <v>0</v>
      </c>
      <c r="CM98">
        <v>0</v>
      </c>
      <c r="CN98">
        <v>417.7</v>
      </c>
      <c r="CO98">
        <v>263</v>
      </c>
      <c r="CP98">
        <v>0</v>
      </c>
      <c r="CQ98">
        <v>1738</v>
      </c>
      <c r="CR98">
        <v>85.2</v>
      </c>
      <c r="CS98">
        <v>73503.899999999907</v>
      </c>
      <c r="CT98">
        <v>751.4</v>
      </c>
      <c r="CU98">
        <v>2872.9</v>
      </c>
      <c r="CV98">
        <v>2162.1</v>
      </c>
      <c r="CW98">
        <v>0</v>
      </c>
      <c r="CX98">
        <v>0</v>
      </c>
      <c r="CY98">
        <v>1266.9000000000001</v>
      </c>
      <c r="CZ98">
        <v>964.6</v>
      </c>
      <c r="DA98">
        <v>0</v>
      </c>
      <c r="DB98">
        <v>813.8</v>
      </c>
      <c r="DC98">
        <v>0</v>
      </c>
      <c r="DD98">
        <v>0</v>
      </c>
      <c r="DE98">
        <v>2180.1999999999998</v>
      </c>
      <c r="DF98">
        <v>0</v>
      </c>
      <c r="DG98">
        <v>1083.2</v>
      </c>
      <c r="DH98">
        <v>18784.7</v>
      </c>
      <c r="DI98">
        <v>0</v>
      </c>
      <c r="DJ98">
        <v>0</v>
      </c>
      <c r="DK98">
        <v>108.9</v>
      </c>
      <c r="DL98">
        <v>48689.2</v>
      </c>
      <c r="DM98">
        <v>47313</v>
      </c>
      <c r="DN98">
        <v>1929.8</v>
      </c>
      <c r="DO98">
        <v>147.5</v>
      </c>
      <c r="DP98">
        <v>2269.8000000000002</v>
      </c>
      <c r="DQ98">
        <v>0</v>
      </c>
      <c r="DR98">
        <v>1703.5</v>
      </c>
      <c r="DS98">
        <v>1424.7</v>
      </c>
      <c r="DT98">
        <v>320.7</v>
      </c>
      <c r="DU98">
        <v>1036.5</v>
      </c>
      <c r="DV98">
        <v>859.7</v>
      </c>
      <c r="DW98">
        <v>600.29999999999995</v>
      </c>
      <c r="DX98">
        <v>1844.6</v>
      </c>
      <c r="DY98">
        <v>0</v>
      </c>
      <c r="DZ98">
        <v>2154.7999999999902</v>
      </c>
      <c r="EA98">
        <v>2833.1</v>
      </c>
      <c r="EB98">
        <v>587.29999999999995</v>
      </c>
      <c r="EC98">
        <v>3432.2</v>
      </c>
      <c r="ED98">
        <v>28200.499999999902</v>
      </c>
      <c r="EE98">
        <v>0</v>
      </c>
      <c r="EF98">
        <v>1532.7</v>
      </c>
      <c r="EG98">
        <v>1168.3</v>
      </c>
      <c r="EH98">
        <v>5503.9</v>
      </c>
      <c r="EI98">
        <v>2855.6</v>
      </c>
      <c r="EJ98">
        <v>7042.3</v>
      </c>
      <c r="EK98">
        <v>3125.3</v>
      </c>
      <c r="EL98">
        <v>0</v>
      </c>
      <c r="EM98">
        <v>0</v>
      </c>
      <c r="EN98">
        <v>511.2</v>
      </c>
      <c r="EO98">
        <v>6689</v>
      </c>
      <c r="EP98">
        <v>0</v>
      </c>
      <c r="EQ98">
        <v>5545.7999999999902</v>
      </c>
      <c r="ER98">
        <v>456.3</v>
      </c>
      <c r="ES98">
        <v>1212.5999999999999</v>
      </c>
      <c r="ET98">
        <v>56.7</v>
      </c>
      <c r="EU98">
        <v>1387.4</v>
      </c>
      <c r="EV98">
        <v>0</v>
      </c>
      <c r="EW98">
        <v>3891.8999999999901</v>
      </c>
      <c r="EX98">
        <v>3672</v>
      </c>
      <c r="EY98">
        <v>10651.0999999999</v>
      </c>
      <c r="EZ98">
        <v>3391.4</v>
      </c>
      <c r="FA98">
        <v>1719.3</v>
      </c>
      <c r="FB98">
        <v>810.4</v>
      </c>
      <c r="FC98">
        <v>0</v>
      </c>
      <c r="FD98">
        <v>0</v>
      </c>
      <c r="FE98">
        <v>0</v>
      </c>
      <c r="FF98">
        <v>274.60000000000002</v>
      </c>
      <c r="FG98">
        <v>0</v>
      </c>
      <c r="FH98">
        <v>0</v>
      </c>
      <c r="FI98">
        <v>0</v>
      </c>
      <c r="FJ98">
        <v>947.7</v>
      </c>
      <c r="FK98">
        <v>0</v>
      </c>
      <c r="FL98">
        <v>0</v>
      </c>
      <c r="FM98">
        <v>0</v>
      </c>
      <c r="FN98">
        <v>17730.8</v>
      </c>
      <c r="FO98">
        <v>16053.4</v>
      </c>
      <c r="FP98">
        <v>1106.8999999999901</v>
      </c>
      <c r="FQ98">
        <v>1348.4</v>
      </c>
      <c r="FR98">
        <v>6721.9</v>
      </c>
      <c r="FS98">
        <v>0</v>
      </c>
      <c r="FT98">
        <v>35.5</v>
      </c>
      <c r="FU98">
        <v>20049.900000000001</v>
      </c>
      <c r="FV98">
        <v>1928.3</v>
      </c>
      <c r="FW98">
        <v>2095.6999999999998</v>
      </c>
      <c r="FX98">
        <v>0</v>
      </c>
      <c r="FY98">
        <v>0</v>
      </c>
      <c r="FZ98">
        <v>346.3</v>
      </c>
      <c r="GA98">
        <v>2341</v>
      </c>
      <c r="GB98">
        <v>538.4</v>
      </c>
      <c r="GC98">
        <v>0</v>
      </c>
      <c r="GD98">
        <v>0</v>
      </c>
      <c r="GE98">
        <v>1177.3</v>
      </c>
      <c r="GF98">
        <v>1734.69999999999</v>
      </c>
      <c r="GG98">
        <v>4021.2999999999902</v>
      </c>
      <c r="GH98">
        <v>0</v>
      </c>
      <c r="GI98">
        <v>774.8</v>
      </c>
      <c r="GJ98">
        <v>2558.8000000000002</v>
      </c>
      <c r="GK98">
        <v>1320.1</v>
      </c>
      <c r="GL98">
        <v>48112.1</v>
      </c>
      <c r="GM98">
        <v>0</v>
      </c>
      <c r="GN98">
        <v>629.5</v>
      </c>
      <c r="GO98">
        <v>55.2</v>
      </c>
      <c r="GP98">
        <v>87.6</v>
      </c>
      <c r="GQ98">
        <v>1346.2</v>
      </c>
      <c r="GR98">
        <v>786.3</v>
      </c>
      <c r="GS98">
        <v>0</v>
      </c>
      <c r="GT98">
        <v>2561.1999999999998</v>
      </c>
      <c r="GU98">
        <v>0</v>
      </c>
      <c r="GV98">
        <v>2679.7</v>
      </c>
      <c r="GW98">
        <v>0</v>
      </c>
      <c r="GX98">
        <v>310.2</v>
      </c>
      <c r="GY98">
        <v>905.099999999999</v>
      </c>
      <c r="GZ98">
        <v>2213.6999999999998</v>
      </c>
      <c r="HA98">
        <v>6383</v>
      </c>
      <c r="HB98">
        <v>0</v>
      </c>
      <c r="HC98">
        <v>0</v>
      </c>
      <c r="HD98">
        <v>0</v>
      </c>
      <c r="HE98">
        <v>0</v>
      </c>
      <c r="HF98">
        <v>0</v>
      </c>
    </row>
    <row r="99" spans="1:214" x14ac:dyDescent="0.25">
      <c r="A99" t="s">
        <v>472</v>
      </c>
      <c r="B99">
        <v>1</v>
      </c>
      <c r="C99">
        <f>+C69+C20</f>
        <v>1667.19999999999</v>
      </c>
      <c r="D99">
        <f t="shared" ref="D99:BO100" si="0">+D69+D20</f>
        <v>8863.2999999999993</v>
      </c>
      <c r="E99">
        <f t="shared" si="0"/>
        <v>429.2</v>
      </c>
      <c r="F99">
        <f t="shared" si="0"/>
        <v>80</v>
      </c>
      <c r="G99">
        <f t="shared" si="0"/>
        <v>0</v>
      </c>
      <c r="H99">
        <f t="shared" si="0"/>
        <v>0</v>
      </c>
      <c r="I99">
        <f t="shared" si="0"/>
        <v>369</v>
      </c>
      <c r="J99">
        <f t="shared" si="0"/>
        <v>0</v>
      </c>
      <c r="K99">
        <f t="shared" si="0"/>
        <v>0</v>
      </c>
      <c r="L99">
        <f t="shared" si="0"/>
        <v>28.6</v>
      </c>
      <c r="M99">
        <f t="shared" si="0"/>
        <v>186.1</v>
      </c>
      <c r="N99">
        <f t="shared" si="0"/>
        <v>222.1</v>
      </c>
      <c r="O99">
        <f t="shared" si="0"/>
        <v>117.2</v>
      </c>
      <c r="P99">
        <f t="shared" si="0"/>
        <v>2830.6999999999989</v>
      </c>
      <c r="Q99">
        <f t="shared" si="0"/>
        <v>5402</v>
      </c>
      <c r="R99">
        <f t="shared" si="0"/>
        <v>25.9</v>
      </c>
      <c r="S99">
        <f t="shared" si="0"/>
        <v>14791.899999999991</v>
      </c>
      <c r="T99">
        <f t="shared" si="0"/>
        <v>40.9</v>
      </c>
      <c r="U99">
        <f t="shared" si="0"/>
        <v>353.5</v>
      </c>
      <c r="V99">
        <f t="shared" si="0"/>
        <v>489.7</v>
      </c>
      <c r="W99">
        <f t="shared" si="0"/>
        <v>0</v>
      </c>
      <c r="X99">
        <f t="shared" si="0"/>
        <v>225.5</v>
      </c>
      <c r="Y99">
        <f t="shared" si="0"/>
        <v>30.8</v>
      </c>
      <c r="Z99">
        <f t="shared" si="0"/>
        <v>90.5</v>
      </c>
      <c r="AA99">
        <f t="shared" si="0"/>
        <v>354</v>
      </c>
      <c r="AB99">
        <f t="shared" si="0"/>
        <v>0</v>
      </c>
      <c r="AC99">
        <f t="shared" si="0"/>
        <v>176.39999999999998</v>
      </c>
      <c r="AD99">
        <f t="shared" si="0"/>
        <v>0</v>
      </c>
      <c r="AE99">
        <f t="shared" si="0"/>
        <v>0</v>
      </c>
      <c r="AF99">
        <f t="shared" si="0"/>
        <v>758</v>
      </c>
      <c r="AG99">
        <f t="shared" si="0"/>
        <v>162.19999999999999</v>
      </c>
      <c r="AH99">
        <f t="shared" si="0"/>
        <v>0</v>
      </c>
      <c r="AI99">
        <f t="shared" si="0"/>
        <v>0</v>
      </c>
      <c r="AJ99">
        <f t="shared" si="0"/>
        <v>61.3</v>
      </c>
      <c r="AK99">
        <f t="shared" si="0"/>
        <v>1334</v>
      </c>
      <c r="AL99">
        <f t="shared" si="0"/>
        <v>0</v>
      </c>
      <c r="AM99">
        <f t="shared" si="0"/>
        <v>220.10000000000002</v>
      </c>
      <c r="AN99">
        <f t="shared" si="0"/>
        <v>16.5</v>
      </c>
      <c r="AO99">
        <f t="shared" si="0"/>
        <v>35.6</v>
      </c>
      <c r="AP99">
        <f t="shared" si="0"/>
        <v>246.5</v>
      </c>
      <c r="AQ99">
        <f t="shared" si="0"/>
        <v>0</v>
      </c>
      <c r="AR99">
        <f t="shared" si="0"/>
        <v>519.6</v>
      </c>
      <c r="AS99">
        <f t="shared" si="0"/>
        <v>0</v>
      </c>
      <c r="AT99">
        <f t="shared" si="0"/>
        <v>0</v>
      </c>
      <c r="AU99">
        <f t="shared" si="0"/>
        <v>0</v>
      </c>
      <c r="AV99">
        <f t="shared" si="0"/>
        <v>211.9</v>
      </c>
      <c r="AW99">
        <f t="shared" si="0"/>
        <v>9.6</v>
      </c>
      <c r="AX99">
        <f t="shared" si="0"/>
        <v>235.89999999999901</v>
      </c>
      <c r="AY99">
        <f t="shared" si="0"/>
        <v>0</v>
      </c>
      <c r="AZ99">
        <f t="shared" si="0"/>
        <v>49</v>
      </c>
      <c r="BA99">
        <f t="shared" si="0"/>
        <v>59.5</v>
      </c>
      <c r="BB99">
        <f t="shared" si="0"/>
        <v>48.2</v>
      </c>
      <c r="BC99">
        <f t="shared" si="0"/>
        <v>8842.7000000000007</v>
      </c>
      <c r="BD99">
        <f t="shared" si="0"/>
        <v>63.7</v>
      </c>
      <c r="BE99">
        <f t="shared" si="0"/>
        <v>898.40000000000009</v>
      </c>
      <c r="BF99">
        <f t="shared" si="0"/>
        <v>1595.8</v>
      </c>
      <c r="BG99">
        <f t="shared" si="0"/>
        <v>910</v>
      </c>
      <c r="BH99">
        <f t="shared" si="0"/>
        <v>1016.1</v>
      </c>
      <c r="BI99">
        <f t="shared" si="0"/>
        <v>0</v>
      </c>
      <c r="BJ99">
        <f t="shared" si="0"/>
        <v>0</v>
      </c>
      <c r="BK99">
        <f t="shared" si="0"/>
        <v>896</v>
      </c>
      <c r="BL99">
        <f t="shared" si="0"/>
        <v>380.4</v>
      </c>
      <c r="BM99">
        <f t="shared" si="0"/>
        <v>0</v>
      </c>
      <c r="BN99">
        <f t="shared" si="0"/>
        <v>172</v>
      </c>
      <c r="BO99">
        <f t="shared" si="0"/>
        <v>0</v>
      </c>
      <c r="BP99">
        <f t="shared" ref="BP99:EA102" si="1">+BP69+BP20</f>
        <v>490.7</v>
      </c>
      <c r="BQ99">
        <f t="shared" si="1"/>
        <v>171.2</v>
      </c>
      <c r="BR99">
        <f t="shared" si="1"/>
        <v>86.9</v>
      </c>
      <c r="BS99">
        <f t="shared" si="1"/>
        <v>1487.8</v>
      </c>
      <c r="BT99">
        <f t="shared" si="1"/>
        <v>141.69999999999999</v>
      </c>
      <c r="BU99">
        <f t="shared" si="1"/>
        <v>0</v>
      </c>
      <c r="BV99">
        <f t="shared" si="1"/>
        <v>225.7</v>
      </c>
      <c r="BW99">
        <f t="shared" si="1"/>
        <v>24323.699999999888</v>
      </c>
      <c r="BX99">
        <f t="shared" si="1"/>
        <v>128.69999999999999</v>
      </c>
      <c r="BY99">
        <f t="shared" si="1"/>
        <v>0</v>
      </c>
      <c r="BZ99">
        <f t="shared" si="1"/>
        <v>1710.3</v>
      </c>
      <c r="CA99">
        <f t="shared" si="1"/>
        <v>0</v>
      </c>
      <c r="CB99">
        <f t="shared" si="1"/>
        <v>0</v>
      </c>
      <c r="CC99">
        <f t="shared" si="1"/>
        <v>227.7</v>
      </c>
      <c r="CD99">
        <f t="shared" si="1"/>
        <v>725.599999999999</v>
      </c>
      <c r="CE99">
        <f t="shared" si="1"/>
        <v>1563.1</v>
      </c>
      <c r="CF99">
        <f t="shared" si="1"/>
        <v>616.29999999999995</v>
      </c>
      <c r="CG99" s="92">
        <f t="shared" si="1"/>
        <v>78127.299999999901</v>
      </c>
      <c r="CH99">
        <f t="shared" si="1"/>
        <v>452.89999999999895</v>
      </c>
      <c r="CI99">
        <f t="shared" si="1"/>
        <v>470.9</v>
      </c>
      <c r="CJ99">
        <f t="shared" si="1"/>
        <v>28.6</v>
      </c>
      <c r="CK99">
        <f t="shared" si="1"/>
        <v>775.099999999999</v>
      </c>
      <c r="CL99">
        <f t="shared" si="1"/>
        <v>20</v>
      </c>
      <c r="CM99">
        <f t="shared" si="1"/>
        <v>108.3</v>
      </c>
      <c r="CN99">
        <f t="shared" si="1"/>
        <v>35</v>
      </c>
      <c r="CO99">
        <f t="shared" si="1"/>
        <v>30</v>
      </c>
      <c r="CP99">
        <f t="shared" si="1"/>
        <v>297.8</v>
      </c>
      <c r="CQ99">
        <f t="shared" si="1"/>
        <v>111.5</v>
      </c>
      <c r="CR99">
        <f t="shared" si="1"/>
        <v>123.30000000000001</v>
      </c>
      <c r="CS99">
        <f t="shared" si="1"/>
        <v>19622.400000000001</v>
      </c>
      <c r="CT99">
        <f t="shared" si="1"/>
        <v>195.79999999999998</v>
      </c>
      <c r="CU99">
        <f t="shared" si="1"/>
        <v>101.2</v>
      </c>
      <c r="CV99">
        <f t="shared" si="1"/>
        <v>68</v>
      </c>
      <c r="CW99">
        <f t="shared" si="1"/>
        <v>72</v>
      </c>
      <c r="CX99">
        <f t="shared" si="1"/>
        <v>70</v>
      </c>
      <c r="CY99">
        <f t="shared" si="1"/>
        <v>170</v>
      </c>
      <c r="CZ99">
        <f t="shared" si="1"/>
        <v>36.5</v>
      </c>
      <c r="DA99">
        <f t="shared" si="1"/>
        <v>60</v>
      </c>
      <c r="DB99">
        <f t="shared" si="1"/>
        <v>0</v>
      </c>
      <c r="DC99">
        <f t="shared" si="1"/>
        <v>136</v>
      </c>
      <c r="DD99">
        <f t="shared" si="1"/>
        <v>0</v>
      </c>
      <c r="DE99">
        <f t="shared" si="1"/>
        <v>60</v>
      </c>
      <c r="DF99">
        <f t="shared" si="1"/>
        <v>81.3</v>
      </c>
      <c r="DG99">
        <f t="shared" si="1"/>
        <v>316.2</v>
      </c>
      <c r="DH99">
        <f t="shared" si="1"/>
        <v>674.1</v>
      </c>
      <c r="DI99">
        <f t="shared" si="1"/>
        <v>58</v>
      </c>
      <c r="DJ99">
        <f t="shared" si="1"/>
        <v>0</v>
      </c>
      <c r="DK99">
        <f t="shared" si="1"/>
        <v>0</v>
      </c>
      <c r="DL99">
        <f t="shared" si="1"/>
        <v>1025.4999999999991</v>
      </c>
      <c r="DM99">
        <f t="shared" si="1"/>
        <v>3116.2999999999902</v>
      </c>
      <c r="DN99">
        <f t="shared" si="1"/>
        <v>0</v>
      </c>
      <c r="DO99">
        <f t="shared" si="1"/>
        <v>65</v>
      </c>
      <c r="DP99">
        <f t="shared" si="1"/>
        <v>3624.1000000000004</v>
      </c>
      <c r="DQ99">
        <f t="shared" si="1"/>
        <v>0</v>
      </c>
      <c r="DR99">
        <f t="shared" si="1"/>
        <v>138.80000000000001</v>
      </c>
      <c r="DS99">
        <f t="shared" si="1"/>
        <v>174.1</v>
      </c>
      <c r="DT99">
        <f t="shared" si="1"/>
        <v>194.4</v>
      </c>
      <c r="DU99">
        <f t="shared" si="1"/>
        <v>70.5</v>
      </c>
      <c r="DV99">
        <f t="shared" si="1"/>
        <v>125.2</v>
      </c>
      <c r="DW99">
        <f t="shared" si="1"/>
        <v>136.30000000000001</v>
      </c>
      <c r="DX99">
        <f t="shared" si="1"/>
        <v>190</v>
      </c>
      <c r="DY99">
        <f t="shared" si="1"/>
        <v>529.4</v>
      </c>
      <c r="DZ99">
        <f t="shared" si="1"/>
        <v>1733.2</v>
      </c>
      <c r="EA99">
        <f t="shared" si="1"/>
        <v>75.599999999999994</v>
      </c>
      <c r="EB99">
        <f t="shared" ref="EB99:GM104" si="2">+EB69+EB20</f>
        <v>42</v>
      </c>
      <c r="EC99">
        <f t="shared" si="2"/>
        <v>613.09999999999991</v>
      </c>
      <c r="ED99">
        <f t="shared" si="2"/>
        <v>4286.6000000000004</v>
      </c>
      <c r="EE99">
        <f t="shared" si="2"/>
        <v>18.899999999999999</v>
      </c>
      <c r="EF99">
        <f t="shared" si="2"/>
        <v>201.49999999999901</v>
      </c>
      <c r="EG99">
        <f t="shared" si="2"/>
        <v>108.1</v>
      </c>
      <c r="EH99">
        <f t="shared" si="2"/>
        <v>186.39999999999901</v>
      </c>
      <c r="EI99">
        <f t="shared" si="2"/>
        <v>446.9</v>
      </c>
      <c r="EJ99">
        <f t="shared" si="2"/>
        <v>8490.1</v>
      </c>
      <c r="EK99">
        <f t="shared" si="2"/>
        <v>255.4</v>
      </c>
      <c r="EL99">
        <f t="shared" si="2"/>
        <v>0</v>
      </c>
      <c r="EM99">
        <f t="shared" si="2"/>
        <v>161.5</v>
      </c>
      <c r="EN99">
        <f t="shared" si="2"/>
        <v>86</v>
      </c>
      <c r="EO99">
        <f t="shared" si="2"/>
        <v>134.79999999999899</v>
      </c>
      <c r="EP99">
        <f t="shared" si="2"/>
        <v>0</v>
      </c>
      <c r="EQ99">
        <f t="shared" si="2"/>
        <v>702</v>
      </c>
      <c r="ER99">
        <f t="shared" si="2"/>
        <v>87.6</v>
      </c>
      <c r="ES99">
        <f t="shared" si="2"/>
        <v>788.6</v>
      </c>
      <c r="ET99">
        <f t="shared" si="2"/>
        <v>371.4</v>
      </c>
      <c r="EU99">
        <f t="shared" si="2"/>
        <v>0</v>
      </c>
      <c r="EV99">
        <f t="shared" si="2"/>
        <v>83.7</v>
      </c>
      <c r="EW99">
        <f t="shared" si="2"/>
        <v>286.60000000000002</v>
      </c>
      <c r="EX99">
        <f t="shared" si="2"/>
        <v>642.9</v>
      </c>
      <c r="EY99">
        <f t="shared" si="2"/>
        <v>2335.6999999999998</v>
      </c>
      <c r="EZ99">
        <f t="shared" si="2"/>
        <v>2211.3000000000002</v>
      </c>
      <c r="FA99">
        <f t="shared" si="2"/>
        <v>415.6</v>
      </c>
      <c r="FB99">
        <f t="shared" si="2"/>
        <v>36</v>
      </c>
      <c r="FC99">
        <f t="shared" si="2"/>
        <v>0</v>
      </c>
      <c r="FD99">
        <f t="shared" si="2"/>
        <v>22.3</v>
      </c>
      <c r="FE99">
        <f t="shared" si="2"/>
        <v>138.9</v>
      </c>
      <c r="FF99">
        <f t="shared" si="2"/>
        <v>0</v>
      </c>
      <c r="FG99">
        <f t="shared" si="2"/>
        <v>0</v>
      </c>
      <c r="FH99">
        <f t="shared" si="2"/>
        <v>125.5</v>
      </c>
      <c r="FI99">
        <f t="shared" si="2"/>
        <v>75.5</v>
      </c>
      <c r="FJ99">
        <f t="shared" si="2"/>
        <v>170.7</v>
      </c>
      <c r="FK99">
        <f t="shared" si="2"/>
        <v>0</v>
      </c>
      <c r="FL99">
        <f t="shared" si="2"/>
        <v>0</v>
      </c>
      <c r="FM99">
        <f t="shared" si="2"/>
        <v>0</v>
      </c>
      <c r="FN99">
        <f t="shared" si="2"/>
        <v>6673.2</v>
      </c>
      <c r="FO99">
        <f t="shared" si="2"/>
        <v>26</v>
      </c>
      <c r="FP99">
        <f t="shared" si="2"/>
        <v>161.19999999999999</v>
      </c>
      <c r="FQ99">
        <f t="shared" si="2"/>
        <v>307.5</v>
      </c>
      <c r="FR99">
        <f t="shared" si="2"/>
        <v>186.9</v>
      </c>
      <c r="FS99">
        <f t="shared" si="2"/>
        <v>30.5</v>
      </c>
      <c r="FT99">
        <f t="shared" si="2"/>
        <v>22.8</v>
      </c>
      <c r="FU99">
        <f t="shared" si="2"/>
        <v>1128.4000000000001</v>
      </c>
      <c r="FV99">
        <f t="shared" si="2"/>
        <v>72.400000000000006</v>
      </c>
      <c r="FW99">
        <f t="shared" si="2"/>
        <v>150.39999999999901</v>
      </c>
      <c r="FX99">
        <f t="shared" si="2"/>
        <v>199</v>
      </c>
      <c r="FY99">
        <f t="shared" si="2"/>
        <v>105.1</v>
      </c>
      <c r="FZ99">
        <f t="shared" si="2"/>
        <v>414.5</v>
      </c>
      <c r="GA99">
        <f t="shared" si="2"/>
        <v>1777.1</v>
      </c>
      <c r="GB99">
        <f t="shared" si="2"/>
        <v>117.8</v>
      </c>
      <c r="GC99">
        <f t="shared" si="2"/>
        <v>0</v>
      </c>
      <c r="GD99">
        <f t="shared" si="2"/>
        <v>31</v>
      </c>
      <c r="GE99">
        <f t="shared" si="2"/>
        <v>1183.7</v>
      </c>
      <c r="GF99">
        <f t="shared" si="2"/>
        <v>6510.1999999999989</v>
      </c>
      <c r="GG99">
        <f t="shared" si="2"/>
        <v>189.39999999999901</v>
      </c>
      <c r="GH99">
        <f t="shared" si="2"/>
        <v>0</v>
      </c>
      <c r="GI99">
        <f t="shared" si="2"/>
        <v>0</v>
      </c>
      <c r="GJ99">
        <f t="shared" si="2"/>
        <v>1411.1</v>
      </c>
      <c r="GK99">
        <f t="shared" si="2"/>
        <v>169</v>
      </c>
      <c r="GL99">
        <f t="shared" si="2"/>
        <v>52.4</v>
      </c>
      <c r="GM99">
        <f t="shared" si="2"/>
        <v>0</v>
      </c>
      <c r="GN99">
        <f t="shared" ref="GN99:HF104" si="3">+GN69+GN20</f>
        <v>0</v>
      </c>
      <c r="GO99">
        <f t="shared" si="3"/>
        <v>0</v>
      </c>
      <c r="GP99">
        <f t="shared" si="3"/>
        <v>167.5</v>
      </c>
      <c r="GQ99">
        <f t="shared" si="3"/>
        <v>447.2</v>
      </c>
      <c r="GR99">
        <f t="shared" si="3"/>
        <v>49</v>
      </c>
      <c r="GS99">
        <f t="shared" si="3"/>
        <v>78.099999999999994</v>
      </c>
      <c r="GT99">
        <f t="shared" si="3"/>
        <v>6999.8</v>
      </c>
      <c r="GU99">
        <f t="shared" si="3"/>
        <v>0</v>
      </c>
      <c r="GV99">
        <f t="shared" si="3"/>
        <v>471.8</v>
      </c>
      <c r="GW99">
        <f t="shared" si="3"/>
        <v>50.3</v>
      </c>
      <c r="GX99">
        <f t="shared" si="3"/>
        <v>503</v>
      </c>
      <c r="GY99">
        <f t="shared" si="3"/>
        <v>0</v>
      </c>
      <c r="GZ99">
        <f t="shared" si="3"/>
        <v>99.8</v>
      </c>
      <c r="HA99">
        <f t="shared" si="3"/>
        <v>1698.5</v>
      </c>
      <c r="HB99">
        <f t="shared" si="3"/>
        <v>12.5</v>
      </c>
      <c r="HC99">
        <f t="shared" si="3"/>
        <v>177.1</v>
      </c>
      <c r="HD99">
        <f t="shared" si="3"/>
        <v>96.399999999999906</v>
      </c>
      <c r="HE99">
        <f t="shared" si="3"/>
        <v>83.5</v>
      </c>
      <c r="HF99">
        <f t="shared" si="3"/>
        <v>25</v>
      </c>
    </row>
    <row r="100" spans="1:214" x14ac:dyDescent="0.25">
      <c r="A100" t="s">
        <v>473</v>
      </c>
      <c r="B100">
        <v>2</v>
      </c>
      <c r="C100">
        <f t="shared" ref="C100:R104" si="4">+C70+C21</f>
        <v>241</v>
      </c>
      <c r="D100">
        <f t="shared" si="4"/>
        <v>85.5</v>
      </c>
      <c r="E100">
        <f t="shared" si="4"/>
        <v>29.6</v>
      </c>
      <c r="F100">
        <f t="shared" si="4"/>
        <v>876.69999999999993</v>
      </c>
      <c r="G100">
        <f t="shared" si="4"/>
        <v>0</v>
      </c>
      <c r="H100">
        <f t="shared" si="4"/>
        <v>0</v>
      </c>
      <c r="I100">
        <f t="shared" si="4"/>
        <v>2120.1999999999998</v>
      </c>
      <c r="J100">
        <f t="shared" si="4"/>
        <v>0</v>
      </c>
      <c r="K100">
        <f t="shared" si="4"/>
        <v>1151.4000000000001</v>
      </c>
      <c r="L100">
        <f t="shared" si="4"/>
        <v>925</v>
      </c>
      <c r="M100">
        <f t="shared" si="4"/>
        <v>113.8</v>
      </c>
      <c r="N100">
        <f t="shared" si="4"/>
        <v>0</v>
      </c>
      <c r="O100">
        <f t="shared" si="4"/>
        <v>322.10000000000002</v>
      </c>
      <c r="P100">
        <f t="shared" si="4"/>
        <v>428</v>
      </c>
      <c r="Q100">
        <f t="shared" si="4"/>
        <v>2080</v>
      </c>
      <c r="R100">
        <f t="shared" si="4"/>
        <v>135.30000000000001</v>
      </c>
      <c r="S100">
        <f t="shared" si="0"/>
        <v>20176.19999999999</v>
      </c>
      <c r="T100">
        <f t="shared" si="0"/>
        <v>22.7</v>
      </c>
      <c r="U100">
        <f t="shared" si="0"/>
        <v>256.7</v>
      </c>
      <c r="V100">
        <f t="shared" si="0"/>
        <v>0</v>
      </c>
      <c r="W100">
        <f t="shared" si="0"/>
        <v>0</v>
      </c>
      <c r="X100">
        <f t="shared" si="0"/>
        <v>0</v>
      </c>
      <c r="Y100">
        <f t="shared" si="0"/>
        <v>85.699999999999903</v>
      </c>
      <c r="Z100">
        <f t="shared" si="0"/>
        <v>38.299999999999997</v>
      </c>
      <c r="AA100">
        <f t="shared" si="0"/>
        <v>854.4</v>
      </c>
      <c r="AB100">
        <f t="shared" si="0"/>
        <v>0</v>
      </c>
      <c r="AC100">
        <f t="shared" si="0"/>
        <v>499</v>
      </c>
      <c r="AD100">
        <f t="shared" si="0"/>
        <v>91</v>
      </c>
      <c r="AE100">
        <f t="shared" si="0"/>
        <v>489.9</v>
      </c>
      <c r="AF100">
        <f t="shared" si="0"/>
        <v>0</v>
      </c>
      <c r="AG100">
        <f t="shared" si="0"/>
        <v>255.1</v>
      </c>
      <c r="AH100">
        <f t="shared" si="0"/>
        <v>36.5</v>
      </c>
      <c r="AI100">
        <f t="shared" si="0"/>
        <v>0</v>
      </c>
      <c r="AJ100">
        <f t="shared" si="0"/>
        <v>255.9</v>
      </c>
      <c r="AK100">
        <f t="shared" si="0"/>
        <v>2688.4</v>
      </c>
      <c r="AL100">
        <f t="shared" si="0"/>
        <v>25.4</v>
      </c>
      <c r="AM100">
        <f t="shared" si="0"/>
        <v>51.1</v>
      </c>
      <c r="AN100">
        <f t="shared" si="0"/>
        <v>10</v>
      </c>
      <c r="AO100">
        <f t="shared" si="0"/>
        <v>194</v>
      </c>
      <c r="AP100">
        <f t="shared" si="0"/>
        <v>0</v>
      </c>
      <c r="AQ100">
        <f t="shared" si="0"/>
        <v>66</v>
      </c>
      <c r="AR100">
        <f t="shared" si="0"/>
        <v>2580.5</v>
      </c>
      <c r="AS100">
        <f t="shared" si="0"/>
        <v>146.6</v>
      </c>
      <c r="AT100">
        <f t="shared" si="0"/>
        <v>231</v>
      </c>
      <c r="AU100">
        <f t="shared" si="0"/>
        <v>293.39999999999998</v>
      </c>
      <c r="AV100">
        <f t="shared" si="0"/>
        <v>1248.6999999999989</v>
      </c>
      <c r="AW100">
        <f t="shared" si="0"/>
        <v>0</v>
      </c>
      <c r="AX100">
        <f t="shared" si="0"/>
        <v>4178.3</v>
      </c>
      <c r="AY100">
        <f t="shared" si="0"/>
        <v>0</v>
      </c>
      <c r="AZ100">
        <f t="shared" si="0"/>
        <v>0</v>
      </c>
      <c r="BA100">
        <f t="shared" si="0"/>
        <v>923.8</v>
      </c>
      <c r="BB100">
        <f t="shared" si="0"/>
        <v>62.9</v>
      </c>
      <c r="BC100">
        <f t="shared" si="0"/>
        <v>546.5</v>
      </c>
      <c r="BD100">
        <f t="shared" si="0"/>
        <v>0</v>
      </c>
      <c r="BE100">
        <f t="shared" si="0"/>
        <v>1988.8000000000002</v>
      </c>
      <c r="BF100">
        <f t="shared" si="0"/>
        <v>967</v>
      </c>
      <c r="BG100">
        <f t="shared" si="0"/>
        <v>285.8</v>
      </c>
      <c r="BH100">
        <f t="shared" si="0"/>
        <v>9146.6</v>
      </c>
      <c r="BI100">
        <f t="shared" si="0"/>
        <v>77.3</v>
      </c>
      <c r="BJ100">
        <f t="shared" si="0"/>
        <v>159.69999999999999</v>
      </c>
      <c r="BK100">
        <f t="shared" si="0"/>
        <v>1824.9</v>
      </c>
      <c r="BL100">
        <f t="shared" si="0"/>
        <v>352.7</v>
      </c>
      <c r="BM100">
        <f t="shared" si="0"/>
        <v>198.5</v>
      </c>
      <c r="BN100">
        <f t="shared" si="0"/>
        <v>23.3</v>
      </c>
      <c r="BO100">
        <f t="shared" si="0"/>
        <v>0</v>
      </c>
      <c r="BP100">
        <f t="shared" si="1"/>
        <v>3042</v>
      </c>
      <c r="BQ100">
        <f t="shared" si="1"/>
        <v>89.1</v>
      </c>
      <c r="BR100">
        <f t="shared" si="1"/>
        <v>54.8</v>
      </c>
      <c r="BS100">
        <f t="shared" si="1"/>
        <v>4470.5</v>
      </c>
      <c r="BT100">
        <f t="shared" si="1"/>
        <v>1066.3999999999901</v>
      </c>
      <c r="BU100">
        <f t="shared" si="1"/>
        <v>71.599999999999994</v>
      </c>
      <c r="BV100">
        <f t="shared" si="1"/>
        <v>0</v>
      </c>
      <c r="BW100">
        <f t="shared" si="1"/>
        <v>10740.1</v>
      </c>
      <c r="BX100">
        <f t="shared" si="1"/>
        <v>506.4</v>
      </c>
      <c r="BY100">
        <f t="shared" si="1"/>
        <v>0</v>
      </c>
      <c r="BZ100">
        <f t="shared" si="1"/>
        <v>1790.6</v>
      </c>
      <c r="CA100">
        <f t="shared" si="1"/>
        <v>282.29999999999899</v>
      </c>
      <c r="CB100">
        <f t="shared" si="1"/>
        <v>0</v>
      </c>
      <c r="CC100">
        <f t="shared" si="1"/>
        <v>58</v>
      </c>
      <c r="CD100">
        <f t="shared" si="1"/>
        <v>551.9</v>
      </c>
      <c r="CE100">
        <f t="shared" si="1"/>
        <v>1268.69999999999</v>
      </c>
      <c r="CF100">
        <f t="shared" si="1"/>
        <v>38.9</v>
      </c>
      <c r="CG100" s="92">
        <f t="shared" si="1"/>
        <v>93999.8</v>
      </c>
      <c r="CH100">
        <f t="shared" si="1"/>
        <v>0</v>
      </c>
      <c r="CI100">
        <f t="shared" si="1"/>
        <v>1513.2</v>
      </c>
      <c r="CJ100">
        <f t="shared" si="1"/>
        <v>0</v>
      </c>
      <c r="CK100">
        <f t="shared" si="1"/>
        <v>45.4</v>
      </c>
      <c r="CL100">
        <f t="shared" si="1"/>
        <v>25.9</v>
      </c>
      <c r="CM100">
        <f t="shared" si="1"/>
        <v>0</v>
      </c>
      <c r="CN100">
        <f t="shared" si="1"/>
        <v>150.39999999999998</v>
      </c>
      <c r="CO100">
        <f t="shared" si="1"/>
        <v>0</v>
      </c>
      <c r="CP100">
        <f t="shared" si="1"/>
        <v>48.2</v>
      </c>
      <c r="CQ100">
        <f t="shared" si="1"/>
        <v>15</v>
      </c>
      <c r="CR100">
        <f t="shared" si="1"/>
        <v>0</v>
      </c>
      <c r="CS100">
        <f t="shared" si="1"/>
        <v>30244.199999999888</v>
      </c>
      <c r="CT100">
        <f t="shared" si="1"/>
        <v>8.6999999999999993</v>
      </c>
      <c r="CU100">
        <f t="shared" si="1"/>
        <v>156.5</v>
      </c>
      <c r="CV100">
        <f t="shared" si="1"/>
        <v>472.8</v>
      </c>
      <c r="CW100">
        <f t="shared" si="1"/>
        <v>642.70000000000005</v>
      </c>
      <c r="CX100">
        <f t="shared" si="1"/>
        <v>143</v>
      </c>
      <c r="CY100">
        <f t="shared" si="1"/>
        <v>287.5</v>
      </c>
      <c r="CZ100">
        <f t="shared" si="1"/>
        <v>165.3</v>
      </c>
      <c r="DA100">
        <f t="shared" si="1"/>
        <v>28.9</v>
      </c>
      <c r="DB100">
        <f t="shared" si="1"/>
        <v>0</v>
      </c>
      <c r="DC100">
        <f t="shared" si="1"/>
        <v>0</v>
      </c>
      <c r="DD100">
        <f t="shared" si="1"/>
        <v>0</v>
      </c>
      <c r="DE100">
        <f t="shared" si="1"/>
        <v>388.1</v>
      </c>
      <c r="DF100">
        <f t="shared" si="1"/>
        <v>162.6</v>
      </c>
      <c r="DG100">
        <f t="shared" si="1"/>
        <v>0</v>
      </c>
      <c r="DH100">
        <f t="shared" si="1"/>
        <v>10674.4</v>
      </c>
      <c r="DI100">
        <f t="shared" si="1"/>
        <v>0</v>
      </c>
      <c r="DJ100">
        <f t="shared" si="1"/>
        <v>0</v>
      </c>
      <c r="DK100">
        <f t="shared" si="1"/>
        <v>1024</v>
      </c>
      <c r="DL100">
        <f t="shared" si="1"/>
        <v>4628.8</v>
      </c>
      <c r="DM100">
        <f t="shared" si="1"/>
        <v>8164.3</v>
      </c>
      <c r="DN100">
        <f t="shared" si="1"/>
        <v>23.4</v>
      </c>
      <c r="DO100">
        <f t="shared" si="1"/>
        <v>0</v>
      </c>
      <c r="DP100">
        <f t="shared" si="1"/>
        <v>1836.1</v>
      </c>
      <c r="DQ100">
        <f t="shared" si="1"/>
        <v>152</v>
      </c>
      <c r="DR100">
        <f t="shared" si="1"/>
        <v>385.89999999999992</v>
      </c>
      <c r="DS100">
        <f t="shared" si="1"/>
        <v>676.7</v>
      </c>
      <c r="DT100">
        <f t="shared" si="1"/>
        <v>1090.0999999999999</v>
      </c>
      <c r="DU100">
        <f t="shared" si="1"/>
        <v>0</v>
      </c>
      <c r="DV100">
        <f t="shared" si="1"/>
        <v>0</v>
      </c>
      <c r="DW100">
        <f t="shared" si="1"/>
        <v>49.6</v>
      </c>
      <c r="DX100">
        <f t="shared" si="1"/>
        <v>326.7</v>
      </c>
      <c r="DY100">
        <f t="shared" si="1"/>
        <v>1155.7</v>
      </c>
      <c r="DZ100">
        <f t="shared" si="1"/>
        <v>138.4</v>
      </c>
      <c r="EA100">
        <f t="shared" si="1"/>
        <v>659.19999999999993</v>
      </c>
      <c r="EB100">
        <f t="shared" si="2"/>
        <v>0</v>
      </c>
      <c r="EC100">
        <f t="shared" si="2"/>
        <v>140.4</v>
      </c>
      <c r="ED100">
        <f t="shared" si="2"/>
        <v>8893.4999999999982</v>
      </c>
      <c r="EE100">
        <f t="shared" si="2"/>
        <v>318.09999999999991</v>
      </c>
      <c r="EF100">
        <f t="shared" si="2"/>
        <v>391.7</v>
      </c>
      <c r="EG100">
        <f t="shared" si="2"/>
        <v>0</v>
      </c>
      <c r="EH100">
        <f t="shared" si="2"/>
        <v>25</v>
      </c>
      <c r="EI100">
        <f t="shared" si="2"/>
        <v>1649.5</v>
      </c>
      <c r="EJ100">
        <f t="shared" si="2"/>
        <v>283.3</v>
      </c>
      <c r="EK100">
        <f t="shared" si="2"/>
        <v>2973.5</v>
      </c>
      <c r="EL100">
        <f t="shared" si="2"/>
        <v>0</v>
      </c>
      <c r="EM100">
        <f t="shared" si="2"/>
        <v>0</v>
      </c>
      <c r="EN100">
        <f t="shared" si="2"/>
        <v>183.8</v>
      </c>
      <c r="EO100">
        <f t="shared" si="2"/>
        <v>52.5</v>
      </c>
      <c r="EP100">
        <f t="shared" si="2"/>
        <v>77.2</v>
      </c>
      <c r="EQ100">
        <f t="shared" si="2"/>
        <v>196.8</v>
      </c>
      <c r="ER100">
        <f t="shared" si="2"/>
        <v>288.3</v>
      </c>
      <c r="ES100">
        <f t="shared" si="2"/>
        <v>0</v>
      </c>
      <c r="ET100">
        <f t="shared" si="2"/>
        <v>498.6</v>
      </c>
      <c r="EU100">
        <f t="shared" si="2"/>
        <v>63.9</v>
      </c>
      <c r="EV100">
        <f t="shared" si="2"/>
        <v>0</v>
      </c>
      <c r="EW100">
        <f t="shared" si="2"/>
        <v>584.5</v>
      </c>
      <c r="EX100">
        <f t="shared" si="2"/>
        <v>1522</v>
      </c>
      <c r="EY100">
        <f t="shared" si="2"/>
        <v>11878.699999999999</v>
      </c>
      <c r="EZ100">
        <f t="shared" si="2"/>
        <v>2584.4</v>
      </c>
      <c r="FA100">
        <f t="shared" si="2"/>
        <v>319</v>
      </c>
      <c r="FB100">
        <f t="shared" si="2"/>
        <v>511.89999999999901</v>
      </c>
      <c r="FC100">
        <f t="shared" si="2"/>
        <v>17.7</v>
      </c>
      <c r="FD100">
        <f t="shared" si="2"/>
        <v>0</v>
      </c>
      <c r="FE100">
        <f t="shared" si="2"/>
        <v>93</v>
      </c>
      <c r="FF100">
        <f t="shared" si="2"/>
        <v>261.3</v>
      </c>
      <c r="FG100">
        <f t="shared" si="2"/>
        <v>0</v>
      </c>
      <c r="FH100">
        <f t="shared" si="2"/>
        <v>0</v>
      </c>
      <c r="FI100">
        <f t="shared" si="2"/>
        <v>0</v>
      </c>
      <c r="FJ100">
        <f t="shared" si="2"/>
        <v>65</v>
      </c>
      <c r="FK100">
        <f t="shared" si="2"/>
        <v>0</v>
      </c>
      <c r="FL100">
        <f t="shared" si="2"/>
        <v>0</v>
      </c>
      <c r="FM100">
        <f t="shared" si="2"/>
        <v>0</v>
      </c>
      <c r="FN100">
        <f t="shared" si="2"/>
        <v>1617.2</v>
      </c>
      <c r="FO100">
        <f t="shared" si="2"/>
        <v>311</v>
      </c>
      <c r="FP100">
        <f t="shared" si="2"/>
        <v>20</v>
      </c>
      <c r="FQ100">
        <f t="shared" si="2"/>
        <v>954.9</v>
      </c>
      <c r="FR100">
        <f t="shared" si="2"/>
        <v>766.3</v>
      </c>
      <c r="FS100">
        <f t="shared" si="2"/>
        <v>0</v>
      </c>
      <c r="FT100">
        <f t="shared" si="2"/>
        <v>72</v>
      </c>
      <c r="FU100">
        <f t="shared" si="2"/>
        <v>2819.49999999999</v>
      </c>
      <c r="FV100">
        <f t="shared" si="2"/>
        <v>65.599999999999994</v>
      </c>
      <c r="FW100">
        <f t="shared" si="2"/>
        <v>1183.5</v>
      </c>
      <c r="FX100">
        <f t="shared" si="2"/>
        <v>77</v>
      </c>
      <c r="FY100">
        <f t="shared" si="2"/>
        <v>0</v>
      </c>
      <c r="FZ100">
        <f t="shared" si="2"/>
        <v>0</v>
      </c>
      <c r="GA100">
        <f t="shared" si="2"/>
        <v>5500</v>
      </c>
      <c r="GB100">
        <f t="shared" si="2"/>
        <v>0</v>
      </c>
      <c r="GC100">
        <f t="shared" si="2"/>
        <v>0</v>
      </c>
      <c r="GD100">
        <f t="shared" si="2"/>
        <v>55.2</v>
      </c>
      <c r="GE100">
        <f t="shared" si="2"/>
        <v>639.89999999999895</v>
      </c>
      <c r="GF100">
        <f t="shared" si="2"/>
        <v>3012.99999999999</v>
      </c>
      <c r="GG100">
        <f t="shared" si="2"/>
        <v>63.9</v>
      </c>
      <c r="GH100">
        <f t="shared" si="2"/>
        <v>0</v>
      </c>
      <c r="GI100">
        <f t="shared" si="2"/>
        <v>37.299999999999997</v>
      </c>
      <c r="GJ100">
        <f t="shared" si="2"/>
        <v>2693.3</v>
      </c>
      <c r="GK100">
        <f t="shared" si="2"/>
        <v>130.69999999999999</v>
      </c>
      <c r="GL100">
        <f t="shared" si="2"/>
        <v>1362.6</v>
      </c>
      <c r="GM100">
        <f t="shared" si="2"/>
        <v>0</v>
      </c>
      <c r="GN100">
        <f t="shared" si="3"/>
        <v>0</v>
      </c>
      <c r="GO100">
        <f t="shared" si="3"/>
        <v>0</v>
      </c>
      <c r="GP100">
        <f t="shared" si="3"/>
        <v>0</v>
      </c>
      <c r="GQ100">
        <f t="shared" si="3"/>
        <v>5012.2</v>
      </c>
      <c r="GR100">
        <f t="shared" si="3"/>
        <v>0</v>
      </c>
      <c r="GS100">
        <f t="shared" si="3"/>
        <v>526.29999999999995</v>
      </c>
      <c r="GT100">
        <f t="shared" si="3"/>
        <v>1199.3999999999901</v>
      </c>
      <c r="GU100">
        <f t="shared" si="3"/>
        <v>25.1</v>
      </c>
      <c r="GV100">
        <f t="shared" si="3"/>
        <v>1655.4</v>
      </c>
      <c r="GW100">
        <f t="shared" si="3"/>
        <v>44</v>
      </c>
      <c r="GX100">
        <f t="shared" si="3"/>
        <v>3584.1</v>
      </c>
      <c r="GY100">
        <f t="shared" si="3"/>
        <v>189</v>
      </c>
      <c r="GZ100">
        <f t="shared" si="3"/>
        <v>410.2</v>
      </c>
      <c r="HA100">
        <f t="shared" si="3"/>
        <v>3685.3999999999996</v>
      </c>
      <c r="HB100">
        <f t="shared" si="3"/>
        <v>459.5</v>
      </c>
      <c r="HC100">
        <f t="shared" si="3"/>
        <v>0</v>
      </c>
      <c r="HD100">
        <f t="shared" si="3"/>
        <v>97.699999999999903</v>
      </c>
      <c r="HE100">
        <f t="shared" si="3"/>
        <v>299</v>
      </c>
      <c r="HF100">
        <f t="shared" si="3"/>
        <v>325.10000000000002</v>
      </c>
    </row>
    <row r="101" spans="1:214" x14ac:dyDescent="0.25">
      <c r="A101" t="s">
        <v>474</v>
      </c>
      <c r="B101">
        <v>3</v>
      </c>
      <c r="C101">
        <f t="shared" si="4"/>
        <v>1381.4</v>
      </c>
      <c r="D101">
        <f t="shared" ref="D101:BO104" si="5">+D71+D22</f>
        <v>23</v>
      </c>
      <c r="E101">
        <f t="shared" si="5"/>
        <v>0</v>
      </c>
      <c r="F101">
        <f t="shared" si="5"/>
        <v>106.3</v>
      </c>
      <c r="G101">
        <f t="shared" si="5"/>
        <v>0</v>
      </c>
      <c r="H101">
        <f t="shared" si="5"/>
        <v>0</v>
      </c>
      <c r="I101">
        <f t="shared" si="5"/>
        <v>253</v>
      </c>
      <c r="J101">
        <f t="shared" si="5"/>
        <v>0</v>
      </c>
      <c r="K101">
        <f t="shared" si="5"/>
        <v>41.6</v>
      </c>
      <c r="L101">
        <f t="shared" si="5"/>
        <v>0</v>
      </c>
      <c r="M101">
        <f t="shared" si="5"/>
        <v>685.3</v>
      </c>
      <c r="N101">
        <f t="shared" si="5"/>
        <v>62.5</v>
      </c>
      <c r="O101">
        <f t="shared" si="5"/>
        <v>21.4</v>
      </c>
      <c r="P101">
        <f t="shared" si="5"/>
        <v>403.1</v>
      </c>
      <c r="Q101">
        <f t="shared" si="5"/>
        <v>2902.4</v>
      </c>
      <c r="R101">
        <f t="shared" si="5"/>
        <v>0</v>
      </c>
      <c r="S101">
        <f t="shared" si="5"/>
        <v>18398.299999999901</v>
      </c>
      <c r="T101">
        <f t="shared" si="5"/>
        <v>98.5</v>
      </c>
      <c r="U101">
        <f t="shared" si="5"/>
        <v>323.29999999999899</v>
      </c>
      <c r="V101">
        <f t="shared" si="5"/>
        <v>30</v>
      </c>
      <c r="W101">
        <f t="shared" si="5"/>
        <v>122.4</v>
      </c>
      <c r="X101">
        <f t="shared" si="5"/>
        <v>18.3</v>
      </c>
      <c r="Y101">
        <f t="shared" si="5"/>
        <v>419.29999999999899</v>
      </c>
      <c r="Z101">
        <f t="shared" si="5"/>
        <v>0</v>
      </c>
      <c r="AA101">
        <f t="shared" si="5"/>
        <v>3132.3999999999987</v>
      </c>
      <c r="AB101">
        <f t="shared" si="5"/>
        <v>121.1</v>
      </c>
      <c r="AC101">
        <f t="shared" si="5"/>
        <v>0</v>
      </c>
      <c r="AD101">
        <f t="shared" si="5"/>
        <v>0</v>
      </c>
      <c r="AE101">
        <f t="shared" si="5"/>
        <v>297.3</v>
      </c>
      <c r="AF101">
        <f t="shared" si="5"/>
        <v>0</v>
      </c>
      <c r="AG101">
        <f t="shared" si="5"/>
        <v>78.699999999999903</v>
      </c>
      <c r="AH101">
        <f t="shared" si="5"/>
        <v>0</v>
      </c>
      <c r="AI101">
        <f t="shared" si="5"/>
        <v>68.099999999999994</v>
      </c>
      <c r="AJ101">
        <f t="shared" si="5"/>
        <v>0</v>
      </c>
      <c r="AK101">
        <f t="shared" si="5"/>
        <v>3584.2000000000003</v>
      </c>
      <c r="AL101">
        <f t="shared" si="5"/>
        <v>899.4</v>
      </c>
      <c r="AM101">
        <f t="shared" si="5"/>
        <v>987</v>
      </c>
      <c r="AN101">
        <f t="shared" si="5"/>
        <v>105.1</v>
      </c>
      <c r="AO101">
        <f t="shared" si="5"/>
        <v>198</v>
      </c>
      <c r="AP101">
        <f t="shared" si="5"/>
        <v>58.8</v>
      </c>
      <c r="AQ101">
        <f t="shared" si="5"/>
        <v>0</v>
      </c>
      <c r="AR101">
        <f t="shared" si="5"/>
        <v>231.2</v>
      </c>
      <c r="AS101">
        <f t="shared" si="5"/>
        <v>0</v>
      </c>
      <c r="AT101">
        <f t="shared" si="5"/>
        <v>377.1</v>
      </c>
      <c r="AU101">
        <f t="shared" si="5"/>
        <v>0</v>
      </c>
      <c r="AV101">
        <f t="shared" si="5"/>
        <v>541.69999999999993</v>
      </c>
      <c r="AW101">
        <f t="shared" si="5"/>
        <v>104.69999999999999</v>
      </c>
      <c r="AX101">
        <f t="shared" si="5"/>
        <v>158.9</v>
      </c>
      <c r="AY101">
        <f t="shared" si="5"/>
        <v>0</v>
      </c>
      <c r="AZ101">
        <f t="shared" si="5"/>
        <v>54.4</v>
      </c>
      <c r="BA101">
        <f t="shared" si="5"/>
        <v>2038.3999999999999</v>
      </c>
      <c r="BB101">
        <f t="shared" si="5"/>
        <v>924.19999999999993</v>
      </c>
      <c r="BC101">
        <f t="shared" si="5"/>
        <v>3523.1</v>
      </c>
      <c r="BD101">
        <f t="shared" si="5"/>
        <v>0</v>
      </c>
      <c r="BE101">
        <f t="shared" si="5"/>
        <v>899.5</v>
      </c>
      <c r="BF101">
        <f t="shared" si="5"/>
        <v>299.89999999999986</v>
      </c>
      <c r="BG101">
        <f t="shared" si="5"/>
        <v>14261.5</v>
      </c>
      <c r="BH101">
        <f t="shared" si="5"/>
        <v>3522.2000000000003</v>
      </c>
      <c r="BI101">
        <f t="shared" si="5"/>
        <v>0</v>
      </c>
      <c r="BJ101">
        <f t="shared" si="5"/>
        <v>35.1</v>
      </c>
      <c r="BK101">
        <f t="shared" si="5"/>
        <v>4327.8</v>
      </c>
      <c r="BL101">
        <f t="shared" si="5"/>
        <v>110</v>
      </c>
      <c r="BM101">
        <f t="shared" si="5"/>
        <v>93.2</v>
      </c>
      <c r="BN101">
        <f t="shared" si="5"/>
        <v>1122.8999999999999</v>
      </c>
      <c r="BO101">
        <f t="shared" si="5"/>
        <v>0</v>
      </c>
      <c r="BP101">
        <f t="shared" si="1"/>
        <v>683.4</v>
      </c>
      <c r="BQ101">
        <f t="shared" si="1"/>
        <v>119.2</v>
      </c>
      <c r="BR101">
        <f t="shared" si="1"/>
        <v>44</v>
      </c>
      <c r="BS101">
        <f t="shared" si="1"/>
        <v>2204.1</v>
      </c>
      <c r="BT101">
        <f t="shared" si="1"/>
        <v>0</v>
      </c>
      <c r="BU101">
        <f t="shared" si="1"/>
        <v>0</v>
      </c>
      <c r="BV101">
        <f t="shared" si="1"/>
        <v>400.1</v>
      </c>
      <c r="BW101">
        <f t="shared" si="1"/>
        <v>3346.49999999999</v>
      </c>
      <c r="BX101">
        <f t="shared" si="1"/>
        <v>113.1</v>
      </c>
      <c r="BY101">
        <f t="shared" si="1"/>
        <v>196.8</v>
      </c>
      <c r="BZ101">
        <f t="shared" si="1"/>
        <v>1291.8999999999901</v>
      </c>
      <c r="CA101">
        <f t="shared" si="1"/>
        <v>4.5999999999999996</v>
      </c>
      <c r="CB101">
        <f t="shared" si="1"/>
        <v>32.200000000000003</v>
      </c>
      <c r="CC101">
        <f t="shared" si="1"/>
        <v>1057.8999999999901</v>
      </c>
      <c r="CD101">
        <f t="shared" si="1"/>
        <v>1629.6999999999998</v>
      </c>
      <c r="CE101">
        <f t="shared" si="1"/>
        <v>1362.1</v>
      </c>
      <c r="CF101">
        <f t="shared" si="1"/>
        <v>4225.5</v>
      </c>
      <c r="CG101" s="92">
        <f t="shared" si="1"/>
        <v>173609.2</v>
      </c>
      <c r="CH101">
        <f t="shared" si="1"/>
        <v>0</v>
      </c>
      <c r="CI101">
        <f t="shared" si="1"/>
        <v>1044.2</v>
      </c>
      <c r="CJ101">
        <f t="shared" si="1"/>
        <v>466.7</v>
      </c>
      <c r="CK101">
        <f t="shared" si="1"/>
        <v>1376.5</v>
      </c>
      <c r="CL101">
        <f t="shared" si="1"/>
        <v>505.5</v>
      </c>
      <c r="CM101">
        <f t="shared" si="1"/>
        <v>0</v>
      </c>
      <c r="CN101">
        <f t="shared" si="1"/>
        <v>87.3</v>
      </c>
      <c r="CO101">
        <f t="shared" si="1"/>
        <v>135</v>
      </c>
      <c r="CP101">
        <f t="shared" si="1"/>
        <v>0</v>
      </c>
      <c r="CQ101">
        <f t="shared" si="1"/>
        <v>223.8</v>
      </c>
      <c r="CR101">
        <f t="shared" si="1"/>
        <v>0</v>
      </c>
      <c r="CS101">
        <f t="shared" si="1"/>
        <v>34336</v>
      </c>
      <c r="CT101">
        <f t="shared" si="1"/>
        <v>114.8</v>
      </c>
      <c r="CU101">
        <f t="shared" si="1"/>
        <v>1677.9</v>
      </c>
      <c r="CV101">
        <f t="shared" si="1"/>
        <v>434.3</v>
      </c>
      <c r="CW101">
        <f t="shared" si="1"/>
        <v>611.69999999999993</v>
      </c>
      <c r="CX101">
        <f t="shared" si="1"/>
        <v>45.8</v>
      </c>
      <c r="CY101">
        <f t="shared" si="1"/>
        <v>335.3</v>
      </c>
      <c r="CZ101">
        <f t="shared" si="1"/>
        <v>0</v>
      </c>
      <c r="DA101">
        <f t="shared" si="1"/>
        <v>367.70000000000005</v>
      </c>
      <c r="DB101">
        <f t="shared" si="1"/>
        <v>0</v>
      </c>
      <c r="DC101">
        <f t="shared" si="1"/>
        <v>840.5</v>
      </c>
      <c r="DD101">
        <f t="shared" si="1"/>
        <v>0</v>
      </c>
      <c r="DE101">
        <f t="shared" si="1"/>
        <v>20</v>
      </c>
      <c r="DF101">
        <f t="shared" si="1"/>
        <v>102.6</v>
      </c>
      <c r="DG101">
        <f t="shared" si="1"/>
        <v>353.59999999999997</v>
      </c>
      <c r="DH101">
        <f t="shared" si="1"/>
        <v>2591.3999999999996</v>
      </c>
      <c r="DI101">
        <f t="shared" si="1"/>
        <v>98.6</v>
      </c>
      <c r="DJ101">
        <f t="shared" si="1"/>
        <v>406</v>
      </c>
      <c r="DK101">
        <f t="shared" si="1"/>
        <v>0</v>
      </c>
      <c r="DL101">
        <f t="shared" si="1"/>
        <v>5901.4</v>
      </c>
      <c r="DM101">
        <f t="shared" si="1"/>
        <v>9601.7999999999993</v>
      </c>
      <c r="DN101">
        <f t="shared" si="1"/>
        <v>0</v>
      </c>
      <c r="DO101">
        <f t="shared" si="1"/>
        <v>18.3</v>
      </c>
      <c r="DP101">
        <f t="shared" si="1"/>
        <v>776.89999999999895</v>
      </c>
      <c r="DQ101">
        <f t="shared" si="1"/>
        <v>75.400000000000006</v>
      </c>
      <c r="DR101">
        <f t="shared" si="1"/>
        <v>75</v>
      </c>
      <c r="DS101">
        <f t="shared" si="1"/>
        <v>3816.8</v>
      </c>
      <c r="DT101">
        <f t="shared" si="1"/>
        <v>72</v>
      </c>
      <c r="DU101">
        <f t="shared" si="1"/>
        <v>223.9</v>
      </c>
      <c r="DV101">
        <f t="shared" si="1"/>
        <v>0</v>
      </c>
      <c r="DW101">
        <f t="shared" si="1"/>
        <v>0</v>
      </c>
      <c r="DX101">
        <f t="shared" si="1"/>
        <v>0</v>
      </c>
      <c r="DY101">
        <f t="shared" si="1"/>
        <v>281.599999999999</v>
      </c>
      <c r="DZ101">
        <f t="shared" si="1"/>
        <v>193.89999999999901</v>
      </c>
      <c r="EA101">
        <f t="shared" si="1"/>
        <v>0</v>
      </c>
      <c r="EB101">
        <f t="shared" si="2"/>
        <v>0</v>
      </c>
      <c r="EC101">
        <f t="shared" si="2"/>
        <v>25.9</v>
      </c>
      <c r="ED101">
        <f t="shared" si="2"/>
        <v>5078</v>
      </c>
      <c r="EE101">
        <f t="shared" si="2"/>
        <v>73.3</v>
      </c>
      <c r="EF101">
        <f t="shared" si="2"/>
        <v>102.5</v>
      </c>
      <c r="EG101">
        <f t="shared" si="2"/>
        <v>22.7</v>
      </c>
      <c r="EH101">
        <f t="shared" si="2"/>
        <v>198.3</v>
      </c>
      <c r="EI101">
        <f t="shared" si="2"/>
        <v>93.8</v>
      </c>
      <c r="EJ101">
        <f t="shared" si="2"/>
        <v>1959.3</v>
      </c>
      <c r="EK101">
        <f t="shared" si="2"/>
        <v>566</v>
      </c>
      <c r="EL101">
        <f t="shared" si="2"/>
        <v>476</v>
      </c>
      <c r="EM101">
        <f t="shared" si="2"/>
        <v>0</v>
      </c>
      <c r="EN101">
        <f t="shared" si="2"/>
        <v>64.099999999999994</v>
      </c>
      <c r="EO101">
        <f t="shared" si="2"/>
        <v>43.9</v>
      </c>
      <c r="EP101">
        <f t="shared" si="2"/>
        <v>0</v>
      </c>
      <c r="EQ101">
        <f t="shared" si="2"/>
        <v>1792</v>
      </c>
      <c r="ER101">
        <f t="shared" si="2"/>
        <v>127.8</v>
      </c>
      <c r="ES101">
        <f t="shared" si="2"/>
        <v>12.9</v>
      </c>
      <c r="ET101">
        <f t="shared" si="2"/>
        <v>0</v>
      </c>
      <c r="EU101">
        <f t="shared" si="2"/>
        <v>86.2</v>
      </c>
      <c r="EV101">
        <f t="shared" si="2"/>
        <v>398.7</v>
      </c>
      <c r="EW101">
        <f t="shared" si="2"/>
        <v>3185.6</v>
      </c>
      <c r="EX101">
        <f t="shared" si="2"/>
        <v>494.2</v>
      </c>
      <c r="EY101">
        <f t="shared" si="2"/>
        <v>3522.2</v>
      </c>
      <c r="EZ101">
        <f t="shared" si="2"/>
        <v>558</v>
      </c>
      <c r="FA101">
        <f t="shared" si="2"/>
        <v>966.3</v>
      </c>
      <c r="FB101">
        <f t="shared" si="2"/>
        <v>0</v>
      </c>
      <c r="FC101">
        <f t="shared" si="2"/>
        <v>0</v>
      </c>
      <c r="FD101">
        <f t="shared" si="2"/>
        <v>0</v>
      </c>
      <c r="FE101">
        <f t="shared" si="2"/>
        <v>0</v>
      </c>
      <c r="FF101">
        <f t="shared" si="2"/>
        <v>36.200000000000003</v>
      </c>
      <c r="FG101">
        <f t="shared" si="2"/>
        <v>0</v>
      </c>
      <c r="FH101">
        <f t="shared" si="2"/>
        <v>37</v>
      </c>
      <c r="FI101">
        <f t="shared" si="2"/>
        <v>0</v>
      </c>
      <c r="FJ101">
        <f t="shared" si="2"/>
        <v>152.80000000000001</v>
      </c>
      <c r="FK101">
        <f t="shared" si="2"/>
        <v>0</v>
      </c>
      <c r="FL101">
        <f t="shared" si="2"/>
        <v>70.400000000000006</v>
      </c>
      <c r="FM101">
        <f t="shared" si="2"/>
        <v>0</v>
      </c>
      <c r="FN101">
        <f t="shared" si="2"/>
        <v>565.79999999999995</v>
      </c>
      <c r="FO101">
        <f t="shared" si="2"/>
        <v>370.7</v>
      </c>
      <c r="FP101">
        <f t="shared" si="2"/>
        <v>451.79999999999995</v>
      </c>
      <c r="FQ101">
        <f t="shared" si="2"/>
        <v>108.8</v>
      </c>
      <c r="FR101">
        <f t="shared" si="2"/>
        <v>1229.2</v>
      </c>
      <c r="FS101">
        <f t="shared" si="2"/>
        <v>0</v>
      </c>
      <c r="FT101">
        <f t="shared" si="2"/>
        <v>339.7</v>
      </c>
      <c r="FU101">
        <f t="shared" si="2"/>
        <v>1477.399999999999</v>
      </c>
      <c r="FV101">
        <f t="shared" si="2"/>
        <v>69.900000000000006</v>
      </c>
      <c r="FW101">
        <f t="shared" si="2"/>
        <v>571.20000000000005</v>
      </c>
      <c r="FX101">
        <f t="shared" si="2"/>
        <v>84.8</v>
      </c>
      <c r="FY101">
        <f t="shared" si="2"/>
        <v>358.3</v>
      </c>
      <c r="FZ101">
        <f t="shared" si="2"/>
        <v>0</v>
      </c>
      <c r="GA101">
        <f t="shared" si="2"/>
        <v>1421.6999999999998</v>
      </c>
      <c r="GB101">
        <f t="shared" si="2"/>
        <v>0</v>
      </c>
      <c r="GC101">
        <f t="shared" si="2"/>
        <v>32</v>
      </c>
      <c r="GD101">
        <f t="shared" si="2"/>
        <v>98.1</v>
      </c>
      <c r="GE101">
        <f t="shared" si="2"/>
        <v>410</v>
      </c>
      <c r="GF101">
        <f t="shared" si="2"/>
        <v>138.5</v>
      </c>
      <c r="GG101">
        <f t="shared" si="2"/>
        <v>2982</v>
      </c>
      <c r="GH101">
        <f t="shared" si="2"/>
        <v>0</v>
      </c>
      <c r="GI101">
        <f t="shared" si="2"/>
        <v>1991.1999999999998</v>
      </c>
      <c r="GJ101">
        <f t="shared" si="2"/>
        <v>604.1</v>
      </c>
      <c r="GK101">
        <f t="shared" si="2"/>
        <v>73.5</v>
      </c>
      <c r="GL101">
        <f t="shared" si="2"/>
        <v>1716.9999999999889</v>
      </c>
      <c r="GM101">
        <f t="shared" si="2"/>
        <v>0</v>
      </c>
      <c r="GN101">
        <f t="shared" si="3"/>
        <v>116.3</v>
      </c>
      <c r="GO101">
        <f t="shared" si="3"/>
        <v>0</v>
      </c>
      <c r="GP101">
        <f t="shared" si="3"/>
        <v>0</v>
      </c>
      <c r="GQ101">
        <f t="shared" si="3"/>
        <v>28</v>
      </c>
      <c r="GR101">
        <f t="shared" si="3"/>
        <v>291.2</v>
      </c>
      <c r="GS101">
        <f t="shared" si="3"/>
        <v>172.8</v>
      </c>
      <c r="GT101">
        <f t="shared" si="3"/>
        <v>2032.8999999999999</v>
      </c>
      <c r="GU101">
        <f t="shared" si="3"/>
        <v>672</v>
      </c>
      <c r="GV101">
        <f t="shared" si="3"/>
        <v>1194.899999999999</v>
      </c>
      <c r="GW101">
        <f t="shared" si="3"/>
        <v>2280.1999999999998</v>
      </c>
      <c r="GX101">
        <f t="shared" si="3"/>
        <v>986</v>
      </c>
      <c r="GY101">
        <f t="shared" si="3"/>
        <v>0</v>
      </c>
      <c r="GZ101">
        <f t="shared" si="3"/>
        <v>30</v>
      </c>
      <c r="HA101">
        <f t="shared" si="3"/>
        <v>392.59999999999997</v>
      </c>
      <c r="HB101">
        <f t="shared" si="3"/>
        <v>0</v>
      </c>
      <c r="HC101">
        <f t="shared" si="3"/>
        <v>0</v>
      </c>
      <c r="HD101">
        <f t="shared" si="3"/>
        <v>140</v>
      </c>
      <c r="HE101">
        <f t="shared" si="3"/>
        <v>0</v>
      </c>
      <c r="HF101">
        <f t="shared" si="3"/>
        <v>24</v>
      </c>
    </row>
    <row r="102" spans="1:214" x14ac:dyDescent="0.25">
      <c r="A102" t="s">
        <v>475</v>
      </c>
      <c r="B102">
        <v>4</v>
      </c>
      <c r="C102">
        <f t="shared" si="4"/>
        <v>1992.7</v>
      </c>
      <c r="D102">
        <f t="shared" si="5"/>
        <v>139.6</v>
      </c>
      <c r="E102">
        <f t="shared" si="5"/>
        <v>0</v>
      </c>
      <c r="F102">
        <f t="shared" si="5"/>
        <v>451.1</v>
      </c>
      <c r="G102">
        <f t="shared" si="5"/>
        <v>43.1</v>
      </c>
      <c r="H102">
        <f t="shared" si="5"/>
        <v>0</v>
      </c>
      <c r="I102">
        <f t="shared" si="5"/>
        <v>1144.1999999999989</v>
      </c>
      <c r="J102">
        <f t="shared" si="5"/>
        <v>0</v>
      </c>
      <c r="K102">
        <f t="shared" si="5"/>
        <v>136.39999999999901</v>
      </c>
      <c r="L102">
        <f t="shared" si="5"/>
        <v>66</v>
      </c>
      <c r="M102">
        <f t="shared" si="5"/>
        <v>761.4</v>
      </c>
      <c r="N102">
        <f t="shared" si="5"/>
        <v>42.8</v>
      </c>
      <c r="O102">
        <f t="shared" si="5"/>
        <v>232.4</v>
      </c>
      <c r="P102">
        <f t="shared" si="5"/>
        <v>1373.5</v>
      </c>
      <c r="Q102">
        <f t="shared" si="5"/>
        <v>4685.2</v>
      </c>
      <c r="R102">
        <f t="shared" si="5"/>
        <v>311.89999999999998</v>
      </c>
      <c r="S102">
        <f t="shared" si="5"/>
        <v>23437.3999999999</v>
      </c>
      <c r="T102">
        <f t="shared" si="5"/>
        <v>185.79999999999899</v>
      </c>
      <c r="U102">
        <f t="shared" si="5"/>
        <v>143.69999999999999</v>
      </c>
      <c r="V102">
        <f t="shared" si="5"/>
        <v>69</v>
      </c>
      <c r="W102">
        <f t="shared" si="5"/>
        <v>194.8</v>
      </c>
      <c r="X102">
        <f t="shared" si="5"/>
        <v>0</v>
      </c>
      <c r="Y102">
        <f t="shared" si="5"/>
        <v>348.1</v>
      </c>
      <c r="Z102">
        <f t="shared" si="5"/>
        <v>0</v>
      </c>
      <c r="AA102">
        <f t="shared" si="5"/>
        <v>3075.4</v>
      </c>
      <c r="AB102">
        <f t="shared" si="5"/>
        <v>217.5</v>
      </c>
      <c r="AC102">
        <f t="shared" si="5"/>
        <v>324.8</v>
      </c>
      <c r="AD102">
        <f t="shared" si="5"/>
        <v>0</v>
      </c>
      <c r="AE102">
        <f t="shared" si="5"/>
        <v>374.7</v>
      </c>
      <c r="AF102">
        <f t="shared" si="5"/>
        <v>0</v>
      </c>
      <c r="AG102">
        <f t="shared" si="5"/>
        <v>1631</v>
      </c>
      <c r="AH102">
        <f t="shared" si="5"/>
        <v>93.7</v>
      </c>
      <c r="AI102">
        <f t="shared" si="5"/>
        <v>441.4</v>
      </c>
      <c r="AJ102">
        <f t="shared" si="5"/>
        <v>58</v>
      </c>
      <c r="AK102">
        <f t="shared" si="5"/>
        <v>6357.2000000000007</v>
      </c>
      <c r="AL102">
        <f t="shared" si="5"/>
        <v>482</v>
      </c>
      <c r="AM102">
        <f t="shared" si="5"/>
        <v>1432.4</v>
      </c>
      <c r="AN102">
        <f t="shared" si="5"/>
        <v>240.3</v>
      </c>
      <c r="AO102">
        <f t="shared" si="5"/>
        <v>244.8</v>
      </c>
      <c r="AP102">
        <f t="shared" si="5"/>
        <v>453.4</v>
      </c>
      <c r="AQ102">
        <f t="shared" si="5"/>
        <v>0</v>
      </c>
      <c r="AR102">
        <f t="shared" si="5"/>
        <v>924.1</v>
      </c>
      <c r="AS102">
        <f t="shared" si="5"/>
        <v>60</v>
      </c>
      <c r="AT102">
        <f t="shared" si="5"/>
        <v>485.5</v>
      </c>
      <c r="AU102">
        <f t="shared" si="5"/>
        <v>160.89999999999901</v>
      </c>
      <c r="AV102">
        <f t="shared" si="5"/>
        <v>1974.3</v>
      </c>
      <c r="AW102">
        <f t="shared" si="5"/>
        <v>73.099999999999994</v>
      </c>
      <c r="AX102">
        <f t="shared" si="5"/>
        <v>683.8</v>
      </c>
      <c r="AY102">
        <f t="shared" si="5"/>
        <v>0</v>
      </c>
      <c r="AZ102">
        <f t="shared" si="5"/>
        <v>0</v>
      </c>
      <c r="BA102">
        <f t="shared" si="5"/>
        <v>2418.3999999999996</v>
      </c>
      <c r="BB102">
        <f t="shared" si="5"/>
        <v>1332.4999999999991</v>
      </c>
      <c r="BC102">
        <f t="shared" si="5"/>
        <v>4238.7</v>
      </c>
      <c r="BD102">
        <f t="shared" si="5"/>
        <v>747.4</v>
      </c>
      <c r="BE102">
        <f t="shared" si="5"/>
        <v>1300.5999999999999</v>
      </c>
      <c r="BF102">
        <f t="shared" si="5"/>
        <v>1425.7</v>
      </c>
      <c r="BG102">
        <f t="shared" si="5"/>
        <v>16580.900000000001</v>
      </c>
      <c r="BH102">
        <f t="shared" si="5"/>
        <v>3566</v>
      </c>
      <c r="BI102">
        <f t="shared" si="5"/>
        <v>0</v>
      </c>
      <c r="BJ102">
        <f t="shared" si="5"/>
        <v>0</v>
      </c>
      <c r="BK102">
        <f t="shared" si="5"/>
        <v>7994.6999999999898</v>
      </c>
      <c r="BL102">
        <f t="shared" si="5"/>
        <v>38.5</v>
      </c>
      <c r="BM102">
        <f t="shared" si="5"/>
        <v>127.8</v>
      </c>
      <c r="BN102">
        <f t="shared" si="5"/>
        <v>1092.3</v>
      </c>
      <c r="BO102">
        <f t="shared" si="5"/>
        <v>0</v>
      </c>
      <c r="BP102">
        <f t="shared" si="1"/>
        <v>493.5</v>
      </c>
      <c r="BQ102">
        <f t="shared" si="1"/>
        <v>190.7</v>
      </c>
      <c r="BR102">
        <f t="shared" si="1"/>
        <v>344.3</v>
      </c>
      <c r="BS102">
        <f t="shared" si="1"/>
        <v>4538</v>
      </c>
      <c r="BT102">
        <f t="shared" si="1"/>
        <v>99.1</v>
      </c>
      <c r="BU102">
        <f t="shared" si="1"/>
        <v>1129</v>
      </c>
      <c r="BV102">
        <f t="shared" si="1"/>
        <v>373.3</v>
      </c>
      <c r="BW102">
        <f t="shared" si="1"/>
        <v>4468.5</v>
      </c>
      <c r="BX102">
        <f t="shared" si="1"/>
        <v>255.2</v>
      </c>
      <c r="BY102">
        <f t="shared" si="1"/>
        <v>353.9</v>
      </c>
      <c r="BZ102">
        <f t="shared" si="1"/>
        <v>2855.7999999999997</v>
      </c>
      <c r="CA102">
        <f t="shared" si="1"/>
        <v>506.4</v>
      </c>
      <c r="CB102">
        <f t="shared" si="1"/>
        <v>0</v>
      </c>
      <c r="CC102">
        <f t="shared" si="1"/>
        <v>1246.99999999999</v>
      </c>
      <c r="CD102">
        <f t="shared" si="1"/>
        <v>6903.5999999999904</v>
      </c>
      <c r="CE102">
        <f t="shared" si="1"/>
        <v>2533.6999999999898</v>
      </c>
      <c r="CF102">
        <f t="shared" si="1"/>
        <v>3166.7</v>
      </c>
      <c r="CG102" s="92">
        <f t="shared" si="1"/>
        <v>198682.1999999999</v>
      </c>
      <c r="CH102">
        <f t="shared" si="1"/>
        <v>67.599999999999994</v>
      </c>
      <c r="CI102">
        <f t="shared" si="1"/>
        <v>941.2</v>
      </c>
      <c r="CJ102">
        <f t="shared" si="1"/>
        <v>171.2</v>
      </c>
      <c r="CK102">
        <f t="shared" si="1"/>
        <v>3442.5999999999904</v>
      </c>
      <c r="CL102">
        <f t="shared" si="1"/>
        <v>667</v>
      </c>
      <c r="CM102">
        <f t="shared" si="1"/>
        <v>16</v>
      </c>
      <c r="CN102">
        <f t="shared" si="1"/>
        <v>198.6</v>
      </c>
      <c r="CO102">
        <f t="shared" si="1"/>
        <v>188.9</v>
      </c>
      <c r="CP102">
        <f t="shared" si="1"/>
        <v>198.89999999999901</v>
      </c>
      <c r="CQ102">
        <f t="shared" si="1"/>
        <v>1214.5999999999999</v>
      </c>
      <c r="CR102">
        <f t="shared" si="1"/>
        <v>20.6</v>
      </c>
      <c r="CS102">
        <f t="shared" si="1"/>
        <v>43019.199999999997</v>
      </c>
      <c r="CT102">
        <f t="shared" si="1"/>
        <v>0</v>
      </c>
      <c r="CU102">
        <f t="shared" si="1"/>
        <v>2636</v>
      </c>
      <c r="CV102">
        <f t="shared" si="1"/>
        <v>449.7</v>
      </c>
      <c r="CW102">
        <f t="shared" si="1"/>
        <v>780.4</v>
      </c>
      <c r="CX102">
        <f t="shared" si="1"/>
        <v>126</v>
      </c>
      <c r="CY102">
        <f t="shared" si="1"/>
        <v>248.9</v>
      </c>
      <c r="CZ102">
        <f t="shared" si="1"/>
        <v>224.5</v>
      </c>
      <c r="DA102">
        <f t="shared" si="1"/>
        <v>358.1</v>
      </c>
      <c r="DB102">
        <f t="shared" si="1"/>
        <v>37</v>
      </c>
      <c r="DC102">
        <f t="shared" si="1"/>
        <v>564.70000000000005</v>
      </c>
      <c r="DD102">
        <f t="shared" si="1"/>
        <v>32.200000000000003</v>
      </c>
      <c r="DE102">
        <f t="shared" si="1"/>
        <v>0</v>
      </c>
      <c r="DF102">
        <f t="shared" si="1"/>
        <v>713.3</v>
      </c>
      <c r="DG102">
        <f t="shared" si="1"/>
        <v>322.89999999999998</v>
      </c>
      <c r="DH102">
        <f t="shared" si="1"/>
        <v>5130.5</v>
      </c>
      <c r="DI102">
        <f t="shared" si="1"/>
        <v>109.6</v>
      </c>
      <c r="DJ102">
        <f t="shared" si="1"/>
        <v>107.1</v>
      </c>
      <c r="DK102">
        <f t="shared" si="1"/>
        <v>97.2</v>
      </c>
      <c r="DL102">
        <f t="shared" si="1"/>
        <v>7546.6999999999898</v>
      </c>
      <c r="DM102">
        <f t="shared" si="1"/>
        <v>10148.5</v>
      </c>
      <c r="DN102">
        <f t="shared" si="1"/>
        <v>22.8</v>
      </c>
      <c r="DO102">
        <f t="shared" si="1"/>
        <v>150.69999999999999</v>
      </c>
      <c r="DP102">
        <f t="shared" si="1"/>
        <v>912.49999999999795</v>
      </c>
      <c r="DQ102">
        <f t="shared" si="1"/>
        <v>75.400000000000006</v>
      </c>
      <c r="DR102">
        <f t="shared" si="1"/>
        <v>235.7</v>
      </c>
      <c r="DS102">
        <f t="shared" si="1"/>
        <v>8393</v>
      </c>
      <c r="DT102">
        <f t="shared" si="1"/>
        <v>537.099999999999</v>
      </c>
      <c r="DU102">
        <f t="shared" si="1"/>
        <v>596.29999999999995</v>
      </c>
      <c r="DV102">
        <f t="shared" si="1"/>
        <v>166.7</v>
      </c>
      <c r="DW102">
        <f t="shared" si="1"/>
        <v>0</v>
      </c>
      <c r="DX102">
        <f t="shared" si="1"/>
        <v>127.19999999999899</v>
      </c>
      <c r="DY102">
        <f t="shared" si="1"/>
        <v>438.9</v>
      </c>
      <c r="DZ102">
        <f t="shared" si="1"/>
        <v>916.1</v>
      </c>
      <c r="EA102">
        <f t="shared" ref="EA102:GL104" si="6">+EA72+EA23</f>
        <v>92.9</v>
      </c>
      <c r="EB102">
        <f t="shared" si="6"/>
        <v>173.4</v>
      </c>
      <c r="EC102">
        <f t="shared" si="6"/>
        <v>284.89999999999998</v>
      </c>
      <c r="ED102">
        <f t="shared" si="6"/>
        <v>7534.49999999999</v>
      </c>
      <c r="EE102">
        <f t="shared" si="6"/>
        <v>1279.3</v>
      </c>
      <c r="EF102">
        <f t="shared" si="6"/>
        <v>476.2</v>
      </c>
      <c r="EG102">
        <f t="shared" si="6"/>
        <v>62.2</v>
      </c>
      <c r="EH102">
        <f t="shared" si="6"/>
        <v>333.29999999999995</v>
      </c>
      <c r="EI102">
        <f t="shared" si="6"/>
        <v>881.6</v>
      </c>
      <c r="EJ102">
        <f t="shared" si="6"/>
        <v>3135.8</v>
      </c>
      <c r="EK102">
        <f t="shared" si="6"/>
        <v>493.3</v>
      </c>
      <c r="EL102">
        <f t="shared" si="6"/>
        <v>166</v>
      </c>
      <c r="EM102">
        <f t="shared" si="6"/>
        <v>416.2</v>
      </c>
      <c r="EN102">
        <f t="shared" si="6"/>
        <v>156.5</v>
      </c>
      <c r="EO102">
        <f t="shared" si="6"/>
        <v>144.30000000000001</v>
      </c>
      <c r="EP102">
        <f t="shared" si="6"/>
        <v>0</v>
      </c>
      <c r="EQ102">
        <f t="shared" si="6"/>
        <v>5968</v>
      </c>
      <c r="ER102">
        <f t="shared" si="6"/>
        <v>308.39999999999998</v>
      </c>
      <c r="ES102">
        <f t="shared" si="6"/>
        <v>50.8</v>
      </c>
      <c r="ET102">
        <f t="shared" si="6"/>
        <v>108.8</v>
      </c>
      <c r="EU102">
        <f t="shared" si="6"/>
        <v>74.099999999999994</v>
      </c>
      <c r="EV102">
        <f t="shared" si="6"/>
        <v>510</v>
      </c>
      <c r="EW102">
        <f t="shared" si="6"/>
        <v>5144.1000000000004</v>
      </c>
      <c r="EX102">
        <f t="shared" si="6"/>
        <v>1711.8999999999999</v>
      </c>
      <c r="EY102">
        <f t="shared" si="6"/>
        <v>4078.1</v>
      </c>
      <c r="EZ102">
        <f t="shared" si="6"/>
        <v>1918.8999999999901</v>
      </c>
      <c r="FA102">
        <f t="shared" si="6"/>
        <v>1033.5</v>
      </c>
      <c r="FB102">
        <f t="shared" si="6"/>
        <v>0</v>
      </c>
      <c r="FC102">
        <f t="shared" si="6"/>
        <v>0</v>
      </c>
      <c r="FD102">
        <f t="shared" si="6"/>
        <v>37</v>
      </c>
      <c r="FE102">
        <f t="shared" si="6"/>
        <v>142</v>
      </c>
      <c r="FF102">
        <f t="shared" si="6"/>
        <v>44</v>
      </c>
      <c r="FG102">
        <f t="shared" si="6"/>
        <v>48</v>
      </c>
      <c r="FH102">
        <f t="shared" si="6"/>
        <v>55.4</v>
      </c>
      <c r="FI102">
        <f t="shared" si="6"/>
        <v>107.8</v>
      </c>
      <c r="FJ102">
        <f t="shared" si="6"/>
        <v>0</v>
      </c>
      <c r="FK102">
        <f t="shared" si="6"/>
        <v>134.4</v>
      </c>
      <c r="FL102">
        <f t="shared" si="6"/>
        <v>481</v>
      </c>
      <c r="FM102">
        <f t="shared" si="6"/>
        <v>138.1</v>
      </c>
      <c r="FN102">
        <f t="shared" si="6"/>
        <v>1106.3</v>
      </c>
      <c r="FO102">
        <f t="shared" si="6"/>
        <v>1646.7</v>
      </c>
      <c r="FP102">
        <f t="shared" si="6"/>
        <v>471.19999999999897</v>
      </c>
      <c r="FQ102">
        <f t="shared" si="6"/>
        <v>319.2</v>
      </c>
      <c r="FR102">
        <f t="shared" si="6"/>
        <v>1130</v>
      </c>
      <c r="FS102">
        <f t="shared" si="6"/>
        <v>249.8</v>
      </c>
      <c r="FT102">
        <f t="shared" si="6"/>
        <v>348.7</v>
      </c>
      <c r="FU102">
        <f t="shared" si="6"/>
        <v>2984.2999999999988</v>
      </c>
      <c r="FV102">
        <f t="shared" si="6"/>
        <v>282.10000000000002</v>
      </c>
      <c r="FW102">
        <f t="shared" si="6"/>
        <v>239.1</v>
      </c>
      <c r="FX102">
        <f t="shared" si="6"/>
        <v>184</v>
      </c>
      <c r="FY102">
        <f t="shared" si="6"/>
        <v>393.3</v>
      </c>
      <c r="FZ102">
        <f t="shared" si="6"/>
        <v>162.6</v>
      </c>
      <c r="GA102">
        <f t="shared" si="6"/>
        <v>1433.7999999999988</v>
      </c>
      <c r="GB102">
        <f t="shared" si="6"/>
        <v>360.7</v>
      </c>
      <c r="GC102">
        <f t="shared" si="6"/>
        <v>0</v>
      </c>
      <c r="GD102">
        <f t="shared" si="6"/>
        <v>264.60000000000002</v>
      </c>
      <c r="GE102">
        <f t="shared" si="6"/>
        <v>243</v>
      </c>
      <c r="GF102">
        <f t="shared" si="6"/>
        <v>381.99999999999898</v>
      </c>
      <c r="GG102">
        <f t="shared" si="6"/>
        <v>3419.5</v>
      </c>
      <c r="GH102">
        <f t="shared" si="6"/>
        <v>42</v>
      </c>
      <c r="GI102">
        <f t="shared" si="6"/>
        <v>2161.7999999999997</v>
      </c>
      <c r="GJ102">
        <f t="shared" si="6"/>
        <v>1654</v>
      </c>
      <c r="GK102">
        <f t="shared" si="6"/>
        <v>424.2</v>
      </c>
      <c r="GL102">
        <f t="shared" si="6"/>
        <v>2717.2999999999993</v>
      </c>
      <c r="GM102">
        <f t="shared" si="2"/>
        <v>18.2</v>
      </c>
      <c r="GN102">
        <f t="shared" si="3"/>
        <v>62.4</v>
      </c>
      <c r="GO102">
        <f t="shared" si="3"/>
        <v>25.8</v>
      </c>
      <c r="GP102">
        <f t="shared" si="3"/>
        <v>75.400000000000006</v>
      </c>
      <c r="GQ102">
        <f t="shared" si="3"/>
        <v>41.1</v>
      </c>
      <c r="GR102">
        <f t="shared" si="3"/>
        <v>0</v>
      </c>
      <c r="GS102">
        <f t="shared" si="3"/>
        <v>99.3</v>
      </c>
      <c r="GT102">
        <f t="shared" si="3"/>
        <v>2045.1</v>
      </c>
      <c r="GU102">
        <f t="shared" si="3"/>
        <v>672</v>
      </c>
      <c r="GV102">
        <f t="shared" si="3"/>
        <v>2360.9</v>
      </c>
      <c r="GW102">
        <f t="shared" si="3"/>
        <v>738</v>
      </c>
      <c r="GX102">
        <f t="shared" si="3"/>
        <v>1096.8</v>
      </c>
      <c r="GY102">
        <f t="shared" si="3"/>
        <v>0</v>
      </c>
      <c r="GZ102">
        <f t="shared" si="3"/>
        <v>983</v>
      </c>
      <c r="HA102">
        <f t="shared" si="3"/>
        <v>5065.8999999999996</v>
      </c>
      <c r="HB102">
        <f t="shared" si="3"/>
        <v>136.9</v>
      </c>
      <c r="HC102">
        <f t="shared" si="3"/>
        <v>84.3</v>
      </c>
      <c r="HD102">
        <f t="shared" si="3"/>
        <v>312.5</v>
      </c>
      <c r="HE102">
        <f t="shared" si="3"/>
        <v>388.19999999999902</v>
      </c>
      <c r="HF102">
        <f t="shared" si="3"/>
        <v>103.19999999999899</v>
      </c>
    </row>
    <row r="103" spans="1:214" x14ac:dyDescent="0.25">
      <c r="A103" t="s">
        <v>476</v>
      </c>
      <c r="B103">
        <v>5</v>
      </c>
      <c r="C103">
        <f t="shared" si="4"/>
        <v>2599.6999999999998</v>
      </c>
      <c r="D103">
        <f t="shared" si="5"/>
        <v>74.900000000000006</v>
      </c>
      <c r="E103">
        <f t="shared" si="5"/>
        <v>0</v>
      </c>
      <c r="F103">
        <f t="shared" si="5"/>
        <v>205.9</v>
      </c>
      <c r="G103">
        <f t="shared" si="5"/>
        <v>200.5</v>
      </c>
      <c r="H103">
        <f t="shared" si="5"/>
        <v>115.3</v>
      </c>
      <c r="I103">
        <f t="shared" si="5"/>
        <v>1783.4</v>
      </c>
      <c r="J103">
        <f t="shared" si="5"/>
        <v>126.3</v>
      </c>
      <c r="K103">
        <f t="shared" si="5"/>
        <v>44.4</v>
      </c>
      <c r="L103">
        <f t="shared" si="5"/>
        <v>0</v>
      </c>
      <c r="M103">
        <f t="shared" si="5"/>
        <v>138.30000000000001</v>
      </c>
      <c r="N103">
        <f t="shared" si="5"/>
        <v>148.30000000000001</v>
      </c>
      <c r="O103">
        <f t="shared" si="5"/>
        <v>233.8</v>
      </c>
      <c r="P103">
        <f t="shared" si="5"/>
        <v>255</v>
      </c>
      <c r="Q103">
        <f t="shared" si="5"/>
        <v>1868.9</v>
      </c>
      <c r="R103">
        <f t="shared" si="5"/>
        <v>160.30000000000001</v>
      </c>
      <c r="S103">
        <f t="shared" si="5"/>
        <v>2818.8</v>
      </c>
      <c r="T103">
        <f t="shared" si="5"/>
        <v>408.5</v>
      </c>
      <c r="U103">
        <f t="shared" si="5"/>
        <v>2674.4</v>
      </c>
      <c r="V103">
        <f t="shared" si="5"/>
        <v>35.9</v>
      </c>
      <c r="W103">
        <f t="shared" si="5"/>
        <v>0</v>
      </c>
      <c r="X103">
        <f t="shared" si="5"/>
        <v>174.7</v>
      </c>
      <c r="Y103">
        <f t="shared" si="5"/>
        <v>502.5</v>
      </c>
      <c r="Z103">
        <f t="shared" si="5"/>
        <v>474.9</v>
      </c>
      <c r="AA103">
        <f t="shared" si="5"/>
        <v>396.5</v>
      </c>
      <c r="AB103">
        <f t="shared" si="5"/>
        <v>0</v>
      </c>
      <c r="AC103">
        <f t="shared" si="5"/>
        <v>0</v>
      </c>
      <c r="AD103">
        <f t="shared" si="5"/>
        <v>0</v>
      </c>
      <c r="AE103">
        <f t="shared" si="5"/>
        <v>309.2</v>
      </c>
      <c r="AF103">
        <f t="shared" si="5"/>
        <v>397</v>
      </c>
      <c r="AG103">
        <f t="shared" si="5"/>
        <v>37.1</v>
      </c>
      <c r="AH103">
        <f t="shared" si="5"/>
        <v>0</v>
      </c>
      <c r="AI103">
        <f t="shared" si="5"/>
        <v>80.400000000000006</v>
      </c>
      <c r="AJ103">
        <f t="shared" si="5"/>
        <v>146.30000000000001</v>
      </c>
      <c r="AK103">
        <f t="shared" si="5"/>
        <v>1692.9</v>
      </c>
      <c r="AL103">
        <f t="shared" si="5"/>
        <v>177.5</v>
      </c>
      <c r="AM103">
        <f t="shared" si="5"/>
        <v>335.8</v>
      </c>
      <c r="AN103">
        <f t="shared" si="5"/>
        <v>239.20000000000002</v>
      </c>
      <c r="AO103">
        <f t="shared" si="5"/>
        <v>1010.3000000000001</v>
      </c>
      <c r="AP103">
        <f t="shared" si="5"/>
        <v>0</v>
      </c>
      <c r="AQ103">
        <f t="shared" si="5"/>
        <v>0</v>
      </c>
      <c r="AR103">
        <f t="shared" si="5"/>
        <v>357.7</v>
      </c>
      <c r="AS103">
        <f t="shared" si="5"/>
        <v>173.5</v>
      </c>
      <c r="AT103">
        <f t="shared" si="5"/>
        <v>0</v>
      </c>
      <c r="AU103">
        <f t="shared" si="5"/>
        <v>0</v>
      </c>
      <c r="AV103">
        <f t="shared" si="5"/>
        <v>1370.599999999999</v>
      </c>
      <c r="AW103">
        <f t="shared" si="5"/>
        <v>395.1</v>
      </c>
      <c r="AX103">
        <f t="shared" si="5"/>
        <v>944.099999999999</v>
      </c>
      <c r="AY103">
        <f t="shared" si="5"/>
        <v>0</v>
      </c>
      <c r="AZ103">
        <f t="shared" si="5"/>
        <v>691.2</v>
      </c>
      <c r="BA103">
        <f t="shared" si="5"/>
        <v>34.4</v>
      </c>
      <c r="BB103">
        <f t="shared" si="5"/>
        <v>22.1</v>
      </c>
      <c r="BC103">
        <f t="shared" si="5"/>
        <v>84</v>
      </c>
      <c r="BD103">
        <f t="shared" si="5"/>
        <v>196.5</v>
      </c>
      <c r="BE103">
        <f t="shared" si="5"/>
        <v>890.2</v>
      </c>
      <c r="BF103">
        <f t="shared" si="5"/>
        <v>580</v>
      </c>
      <c r="BG103">
        <f t="shared" si="5"/>
        <v>497.5</v>
      </c>
      <c r="BH103">
        <f t="shared" si="5"/>
        <v>402.4</v>
      </c>
      <c r="BI103">
        <f t="shared" si="5"/>
        <v>0</v>
      </c>
      <c r="BJ103">
        <f t="shared" si="5"/>
        <v>0</v>
      </c>
      <c r="BK103">
        <f t="shared" si="5"/>
        <v>1153</v>
      </c>
      <c r="BL103">
        <f t="shared" si="5"/>
        <v>136.69999999999999</v>
      </c>
      <c r="BM103">
        <f t="shared" si="5"/>
        <v>104.1</v>
      </c>
      <c r="BN103">
        <f t="shared" si="5"/>
        <v>0</v>
      </c>
      <c r="BO103">
        <f t="shared" si="5"/>
        <v>0</v>
      </c>
      <c r="BP103">
        <f t="shared" ref="BP103:EA104" si="7">+BP73+BP24</f>
        <v>53.4</v>
      </c>
      <c r="BQ103">
        <f t="shared" si="7"/>
        <v>98</v>
      </c>
      <c r="BR103">
        <f t="shared" si="7"/>
        <v>28</v>
      </c>
      <c r="BS103">
        <f t="shared" si="7"/>
        <v>2166.1999999999903</v>
      </c>
      <c r="BT103">
        <f t="shared" si="7"/>
        <v>0</v>
      </c>
      <c r="BU103">
        <f t="shared" si="7"/>
        <v>0</v>
      </c>
      <c r="BV103">
        <f t="shared" si="7"/>
        <v>0</v>
      </c>
      <c r="BW103">
        <f t="shared" si="7"/>
        <v>3857.5</v>
      </c>
      <c r="BX103">
        <f t="shared" si="7"/>
        <v>512.099999999999</v>
      </c>
      <c r="BY103">
        <f t="shared" si="7"/>
        <v>840.5</v>
      </c>
      <c r="BZ103">
        <f t="shared" si="7"/>
        <v>2194.3000000000002</v>
      </c>
      <c r="CA103">
        <f t="shared" si="7"/>
        <v>29.6</v>
      </c>
      <c r="CB103">
        <f t="shared" si="7"/>
        <v>96.3</v>
      </c>
      <c r="CC103">
        <f t="shared" si="7"/>
        <v>418.7</v>
      </c>
      <c r="CD103">
        <f t="shared" si="7"/>
        <v>86</v>
      </c>
      <c r="CE103">
        <f t="shared" si="7"/>
        <v>999.5</v>
      </c>
      <c r="CF103">
        <f t="shared" si="7"/>
        <v>37</v>
      </c>
      <c r="CG103" s="92">
        <f t="shared" si="7"/>
        <v>74527.399999999892</v>
      </c>
      <c r="CH103">
        <f t="shared" si="7"/>
        <v>0</v>
      </c>
      <c r="CI103">
        <f t="shared" si="7"/>
        <v>2600.7999999999902</v>
      </c>
      <c r="CJ103">
        <f t="shared" si="7"/>
        <v>135.30000000000001</v>
      </c>
      <c r="CK103">
        <f t="shared" si="7"/>
        <v>2065.6</v>
      </c>
      <c r="CL103">
        <f t="shared" si="7"/>
        <v>0</v>
      </c>
      <c r="CM103">
        <f t="shared" si="7"/>
        <v>377.9</v>
      </c>
      <c r="CN103">
        <f t="shared" si="7"/>
        <v>0</v>
      </c>
      <c r="CO103">
        <f t="shared" si="7"/>
        <v>0</v>
      </c>
      <c r="CP103">
        <f t="shared" si="7"/>
        <v>98.699999999999989</v>
      </c>
      <c r="CQ103">
        <f t="shared" si="7"/>
        <v>234</v>
      </c>
      <c r="CR103">
        <f t="shared" si="7"/>
        <v>0</v>
      </c>
      <c r="CS103">
        <f t="shared" si="7"/>
        <v>37460.099999999991</v>
      </c>
      <c r="CT103">
        <f t="shared" si="7"/>
        <v>113.5</v>
      </c>
      <c r="CU103">
        <f t="shared" si="7"/>
        <v>302.5</v>
      </c>
      <c r="CV103">
        <f t="shared" si="7"/>
        <v>951</v>
      </c>
      <c r="CW103">
        <f t="shared" si="7"/>
        <v>0</v>
      </c>
      <c r="CX103">
        <f t="shared" si="7"/>
        <v>660.4</v>
      </c>
      <c r="CY103">
        <f t="shared" si="7"/>
        <v>41.5</v>
      </c>
      <c r="CZ103">
        <f t="shared" si="7"/>
        <v>546.9</v>
      </c>
      <c r="DA103">
        <f t="shared" si="7"/>
        <v>0</v>
      </c>
      <c r="DB103">
        <f t="shared" si="7"/>
        <v>179.7</v>
      </c>
      <c r="DC103">
        <f t="shared" si="7"/>
        <v>56</v>
      </c>
      <c r="DD103">
        <f t="shared" si="7"/>
        <v>628.29999999999995</v>
      </c>
      <c r="DE103">
        <f t="shared" si="7"/>
        <v>0</v>
      </c>
      <c r="DF103">
        <f t="shared" si="7"/>
        <v>723.40000000000009</v>
      </c>
      <c r="DG103">
        <f t="shared" si="7"/>
        <v>49.9</v>
      </c>
      <c r="DH103">
        <f t="shared" si="7"/>
        <v>24705.7</v>
      </c>
      <c r="DI103">
        <f t="shared" si="7"/>
        <v>62.8</v>
      </c>
      <c r="DJ103">
        <f t="shared" si="7"/>
        <v>1353.9</v>
      </c>
      <c r="DK103">
        <f t="shared" si="7"/>
        <v>284.7</v>
      </c>
      <c r="DL103">
        <f t="shared" si="7"/>
        <v>4836.7999999999902</v>
      </c>
      <c r="DM103">
        <f t="shared" si="7"/>
        <v>5934.7</v>
      </c>
      <c r="DN103">
        <f t="shared" si="7"/>
        <v>0</v>
      </c>
      <c r="DO103">
        <f t="shared" si="7"/>
        <v>401.5</v>
      </c>
      <c r="DP103">
        <f t="shared" si="7"/>
        <v>67</v>
      </c>
      <c r="DQ103">
        <f t="shared" si="7"/>
        <v>0</v>
      </c>
      <c r="DR103">
        <f t="shared" si="7"/>
        <v>4111.8</v>
      </c>
      <c r="DS103">
        <f t="shared" si="7"/>
        <v>1476.8000000000002</v>
      </c>
      <c r="DT103">
        <f t="shared" si="7"/>
        <v>326.89999999999998</v>
      </c>
      <c r="DU103">
        <f t="shared" si="7"/>
        <v>76.8</v>
      </c>
      <c r="DV103">
        <f t="shared" si="7"/>
        <v>0</v>
      </c>
      <c r="DW103">
        <f t="shared" si="7"/>
        <v>80</v>
      </c>
      <c r="DX103">
        <f t="shared" si="7"/>
        <v>212.5</v>
      </c>
      <c r="DY103">
        <f t="shared" si="7"/>
        <v>156.30000000000001</v>
      </c>
      <c r="DZ103">
        <f t="shared" si="7"/>
        <v>4198.3</v>
      </c>
      <c r="EA103">
        <f t="shared" si="7"/>
        <v>87.9</v>
      </c>
      <c r="EB103">
        <f t="shared" si="6"/>
        <v>0</v>
      </c>
      <c r="EC103">
        <f t="shared" si="6"/>
        <v>580.70000000000005</v>
      </c>
      <c r="ED103">
        <f t="shared" si="6"/>
        <v>4788.7</v>
      </c>
      <c r="EE103">
        <f t="shared" si="6"/>
        <v>361</v>
      </c>
      <c r="EF103">
        <f t="shared" si="6"/>
        <v>849</v>
      </c>
      <c r="EG103">
        <f t="shared" si="6"/>
        <v>1868.1</v>
      </c>
      <c r="EH103">
        <f t="shared" si="6"/>
        <v>65.3</v>
      </c>
      <c r="EI103">
        <f t="shared" si="6"/>
        <v>0</v>
      </c>
      <c r="EJ103">
        <f t="shared" si="6"/>
        <v>850.90000000000009</v>
      </c>
      <c r="EK103">
        <f t="shared" si="6"/>
        <v>2528.99999999999</v>
      </c>
      <c r="EL103">
        <f t="shared" si="6"/>
        <v>0</v>
      </c>
      <c r="EM103">
        <f t="shared" si="6"/>
        <v>42.1</v>
      </c>
      <c r="EN103">
        <f t="shared" si="6"/>
        <v>119.4</v>
      </c>
      <c r="EO103">
        <f t="shared" si="6"/>
        <v>3151.1</v>
      </c>
      <c r="EP103">
        <f t="shared" si="6"/>
        <v>0</v>
      </c>
      <c r="EQ103">
        <f t="shared" si="6"/>
        <v>555.5</v>
      </c>
      <c r="ER103">
        <f t="shared" si="6"/>
        <v>339.1</v>
      </c>
      <c r="ES103">
        <f t="shared" si="6"/>
        <v>400.2</v>
      </c>
      <c r="ET103">
        <f t="shared" si="6"/>
        <v>61.5</v>
      </c>
      <c r="EU103">
        <f t="shared" si="6"/>
        <v>0</v>
      </c>
      <c r="EV103">
        <f t="shared" si="6"/>
        <v>192.1</v>
      </c>
      <c r="EW103">
        <f t="shared" si="6"/>
        <v>0</v>
      </c>
      <c r="EX103">
        <f t="shared" si="6"/>
        <v>1476.8</v>
      </c>
      <c r="EY103">
        <f t="shared" si="6"/>
        <v>319.89999999999998</v>
      </c>
      <c r="EZ103">
        <f t="shared" si="6"/>
        <v>3897.1000000000004</v>
      </c>
      <c r="FA103">
        <f t="shared" si="6"/>
        <v>1830.5</v>
      </c>
      <c r="FB103">
        <f t="shared" si="6"/>
        <v>92.2</v>
      </c>
      <c r="FC103">
        <f t="shared" si="6"/>
        <v>0</v>
      </c>
      <c r="FD103">
        <f t="shared" si="6"/>
        <v>140.6</v>
      </c>
      <c r="FE103">
        <f t="shared" si="6"/>
        <v>73.400000000000006</v>
      </c>
      <c r="FF103">
        <f t="shared" si="6"/>
        <v>0</v>
      </c>
      <c r="FG103">
        <f t="shared" si="6"/>
        <v>161</v>
      </c>
      <c r="FH103">
        <f t="shared" si="6"/>
        <v>0</v>
      </c>
      <c r="FI103">
        <f t="shared" si="6"/>
        <v>0</v>
      </c>
      <c r="FJ103">
        <f t="shared" si="6"/>
        <v>0</v>
      </c>
      <c r="FK103">
        <f t="shared" si="6"/>
        <v>0</v>
      </c>
      <c r="FL103">
        <f t="shared" si="6"/>
        <v>145.4</v>
      </c>
      <c r="FM103">
        <f t="shared" si="6"/>
        <v>0</v>
      </c>
      <c r="FN103">
        <f t="shared" si="6"/>
        <v>21451.800000000003</v>
      </c>
      <c r="FO103">
        <f t="shared" si="6"/>
        <v>0</v>
      </c>
      <c r="FP103">
        <f t="shared" si="6"/>
        <v>250.2</v>
      </c>
      <c r="FQ103">
        <f t="shared" si="6"/>
        <v>97.3</v>
      </c>
      <c r="FR103">
        <f t="shared" si="6"/>
        <v>1596.6</v>
      </c>
      <c r="FS103">
        <f t="shared" si="6"/>
        <v>121</v>
      </c>
      <c r="FT103">
        <f t="shared" si="6"/>
        <v>0</v>
      </c>
      <c r="FU103">
        <f t="shared" si="6"/>
        <v>688.6</v>
      </c>
      <c r="FV103">
        <f t="shared" si="6"/>
        <v>446.40000000000003</v>
      </c>
      <c r="FW103">
        <f t="shared" si="6"/>
        <v>369.4</v>
      </c>
      <c r="FX103">
        <f t="shared" si="6"/>
        <v>223.39999999999898</v>
      </c>
      <c r="FY103">
        <f t="shared" si="6"/>
        <v>88.9</v>
      </c>
      <c r="FZ103">
        <f t="shared" si="6"/>
        <v>0</v>
      </c>
      <c r="GA103">
        <f t="shared" si="6"/>
        <v>27.1</v>
      </c>
      <c r="GB103">
        <f t="shared" si="6"/>
        <v>0</v>
      </c>
      <c r="GC103">
        <f t="shared" si="6"/>
        <v>0</v>
      </c>
      <c r="GD103">
        <f t="shared" si="6"/>
        <v>165.4</v>
      </c>
      <c r="GE103">
        <f t="shared" si="6"/>
        <v>81.599999999999994</v>
      </c>
      <c r="GF103">
        <f t="shared" si="6"/>
        <v>8</v>
      </c>
      <c r="GG103">
        <f t="shared" si="6"/>
        <v>386.7</v>
      </c>
      <c r="GH103">
        <f t="shared" si="6"/>
        <v>256</v>
      </c>
      <c r="GI103">
        <f t="shared" si="6"/>
        <v>139.89999999999901</v>
      </c>
      <c r="GJ103">
        <f t="shared" si="6"/>
        <v>91.5</v>
      </c>
      <c r="GK103">
        <f t="shared" si="6"/>
        <v>213.6</v>
      </c>
      <c r="GL103">
        <f t="shared" si="6"/>
        <v>12724.1</v>
      </c>
      <c r="GM103">
        <f t="shared" si="2"/>
        <v>0</v>
      </c>
      <c r="GN103">
        <f t="shared" si="3"/>
        <v>348.39999999999901</v>
      </c>
      <c r="GO103">
        <f t="shared" si="3"/>
        <v>0</v>
      </c>
      <c r="GP103">
        <f t="shared" si="3"/>
        <v>26</v>
      </c>
      <c r="GQ103">
        <f t="shared" si="3"/>
        <v>246.099999999999</v>
      </c>
      <c r="GR103">
        <f t="shared" si="3"/>
        <v>289.10000000000002</v>
      </c>
      <c r="GS103">
        <f t="shared" si="3"/>
        <v>48.5</v>
      </c>
      <c r="GT103">
        <f t="shared" si="3"/>
        <v>3037.1</v>
      </c>
      <c r="GU103">
        <f t="shared" si="3"/>
        <v>116.5</v>
      </c>
      <c r="GV103">
        <f t="shared" si="3"/>
        <v>924.19999999999993</v>
      </c>
      <c r="GW103">
        <f t="shared" si="3"/>
        <v>695</v>
      </c>
      <c r="GX103">
        <f t="shared" si="3"/>
        <v>119.6</v>
      </c>
      <c r="GY103">
        <f t="shared" si="3"/>
        <v>0</v>
      </c>
      <c r="GZ103">
        <f t="shared" si="3"/>
        <v>1140.29999999999</v>
      </c>
      <c r="HA103">
        <f t="shared" si="3"/>
        <v>2363.5</v>
      </c>
      <c r="HB103">
        <f t="shared" si="3"/>
        <v>17.7</v>
      </c>
      <c r="HC103">
        <f t="shared" si="3"/>
        <v>0</v>
      </c>
      <c r="HD103">
        <f t="shared" si="3"/>
        <v>1293.0999999999999</v>
      </c>
      <c r="HE103">
        <f t="shared" si="3"/>
        <v>218.4</v>
      </c>
      <c r="HF103">
        <f t="shared" si="3"/>
        <v>0</v>
      </c>
    </row>
    <row r="104" spans="1:214" x14ac:dyDescent="0.25">
      <c r="A104" t="s">
        <v>477</v>
      </c>
      <c r="B104">
        <v>6</v>
      </c>
      <c r="C104">
        <f t="shared" si="4"/>
        <v>781.8</v>
      </c>
      <c r="D104">
        <f t="shared" si="5"/>
        <v>0</v>
      </c>
      <c r="E104">
        <f t="shared" si="5"/>
        <v>270</v>
      </c>
      <c r="F104">
        <f t="shared" si="5"/>
        <v>0</v>
      </c>
      <c r="G104">
        <f t="shared" si="5"/>
        <v>147.5</v>
      </c>
      <c r="H104">
        <f t="shared" si="5"/>
        <v>0</v>
      </c>
      <c r="I104">
        <f t="shared" si="5"/>
        <v>92.2</v>
      </c>
      <c r="J104">
        <f t="shared" si="5"/>
        <v>0</v>
      </c>
      <c r="K104">
        <f t="shared" si="5"/>
        <v>40</v>
      </c>
      <c r="L104">
        <f t="shared" si="5"/>
        <v>0</v>
      </c>
      <c r="M104">
        <f t="shared" si="5"/>
        <v>0</v>
      </c>
      <c r="N104">
        <f t="shared" si="5"/>
        <v>448.7</v>
      </c>
      <c r="O104">
        <f t="shared" si="5"/>
        <v>753.9</v>
      </c>
      <c r="P104">
        <f t="shared" si="5"/>
        <v>826.3</v>
      </c>
      <c r="Q104">
        <f t="shared" si="5"/>
        <v>974.1</v>
      </c>
      <c r="R104">
        <f t="shared" si="5"/>
        <v>348.4</v>
      </c>
      <c r="S104">
        <f t="shared" si="5"/>
        <v>1451.5</v>
      </c>
      <c r="T104">
        <f t="shared" si="5"/>
        <v>60.2</v>
      </c>
      <c r="U104">
        <f t="shared" si="5"/>
        <v>228.5</v>
      </c>
      <c r="V104">
        <f t="shared" si="5"/>
        <v>0</v>
      </c>
      <c r="W104">
        <f t="shared" si="5"/>
        <v>0</v>
      </c>
      <c r="X104">
        <f t="shared" si="5"/>
        <v>0</v>
      </c>
      <c r="Y104">
        <f t="shared" si="5"/>
        <v>426.7</v>
      </c>
      <c r="Z104">
        <f t="shared" si="5"/>
        <v>0</v>
      </c>
      <c r="AA104">
        <f t="shared" si="5"/>
        <v>149.4</v>
      </c>
      <c r="AB104">
        <f t="shared" si="5"/>
        <v>15.7</v>
      </c>
      <c r="AC104">
        <f t="shared" si="5"/>
        <v>904.69999999999902</v>
      </c>
      <c r="AD104">
        <f t="shared" si="5"/>
        <v>0</v>
      </c>
      <c r="AE104">
        <f t="shared" si="5"/>
        <v>0</v>
      </c>
      <c r="AF104">
        <f t="shared" si="5"/>
        <v>3699</v>
      </c>
      <c r="AG104">
        <f t="shared" si="5"/>
        <v>133.4</v>
      </c>
      <c r="AH104">
        <f t="shared" si="5"/>
        <v>0</v>
      </c>
      <c r="AI104">
        <f t="shared" si="5"/>
        <v>0</v>
      </c>
      <c r="AJ104">
        <f t="shared" si="5"/>
        <v>0</v>
      </c>
      <c r="AK104">
        <f t="shared" si="5"/>
        <v>588.1</v>
      </c>
      <c r="AL104">
        <f t="shared" si="5"/>
        <v>0</v>
      </c>
      <c r="AM104">
        <f t="shared" si="5"/>
        <v>120.9</v>
      </c>
      <c r="AN104">
        <f t="shared" si="5"/>
        <v>174.39999999999998</v>
      </c>
      <c r="AO104">
        <f t="shared" si="5"/>
        <v>0</v>
      </c>
      <c r="AP104">
        <f t="shared" si="5"/>
        <v>388.1</v>
      </c>
      <c r="AQ104">
        <f t="shared" si="5"/>
        <v>0</v>
      </c>
      <c r="AR104">
        <f t="shared" si="5"/>
        <v>413.7</v>
      </c>
      <c r="AS104">
        <f t="shared" si="5"/>
        <v>0</v>
      </c>
      <c r="AT104">
        <f t="shared" si="5"/>
        <v>0</v>
      </c>
      <c r="AU104">
        <f t="shared" si="5"/>
        <v>0</v>
      </c>
      <c r="AV104">
        <f t="shared" si="5"/>
        <v>297.39999999999998</v>
      </c>
      <c r="AW104">
        <f t="shared" si="5"/>
        <v>0</v>
      </c>
      <c r="AX104">
        <f t="shared" si="5"/>
        <v>1627.7</v>
      </c>
      <c r="AY104">
        <f t="shared" si="5"/>
        <v>0</v>
      </c>
      <c r="AZ104">
        <f t="shared" si="5"/>
        <v>168.9</v>
      </c>
      <c r="BA104">
        <f t="shared" si="5"/>
        <v>0</v>
      </c>
      <c r="BB104">
        <f t="shared" si="5"/>
        <v>133.69999999999999</v>
      </c>
      <c r="BC104">
        <f t="shared" si="5"/>
        <v>314.10000000000002</v>
      </c>
      <c r="BD104">
        <f t="shared" si="5"/>
        <v>618.9</v>
      </c>
      <c r="BE104">
        <f t="shared" si="5"/>
        <v>345.3</v>
      </c>
      <c r="BF104">
        <f t="shared" si="5"/>
        <v>362</v>
      </c>
      <c r="BG104">
        <f t="shared" si="5"/>
        <v>140.5</v>
      </c>
      <c r="BH104">
        <f t="shared" si="5"/>
        <v>622.20000000000005</v>
      </c>
      <c r="BI104">
        <f t="shared" si="5"/>
        <v>0</v>
      </c>
      <c r="BJ104">
        <f t="shared" si="5"/>
        <v>31.7</v>
      </c>
      <c r="BK104">
        <f t="shared" si="5"/>
        <v>54</v>
      </c>
      <c r="BL104">
        <f t="shared" si="5"/>
        <v>0</v>
      </c>
      <c r="BM104">
        <f t="shared" si="5"/>
        <v>0</v>
      </c>
      <c r="BN104">
        <f t="shared" si="5"/>
        <v>100.1</v>
      </c>
      <c r="BO104">
        <f t="shared" ref="BO104:DZ104" si="8">+BO74+BO25</f>
        <v>0</v>
      </c>
      <c r="BP104">
        <f t="shared" si="8"/>
        <v>24.5</v>
      </c>
      <c r="BQ104">
        <f t="shared" si="8"/>
        <v>0</v>
      </c>
      <c r="BR104">
        <f t="shared" si="8"/>
        <v>192.7</v>
      </c>
      <c r="BS104">
        <f t="shared" si="8"/>
        <v>3492.5999999999804</v>
      </c>
      <c r="BT104">
        <f t="shared" si="8"/>
        <v>0</v>
      </c>
      <c r="BU104">
        <f t="shared" si="8"/>
        <v>0</v>
      </c>
      <c r="BV104">
        <f t="shared" si="8"/>
        <v>0</v>
      </c>
      <c r="BW104">
        <f t="shared" si="8"/>
        <v>3177.9999999999986</v>
      </c>
      <c r="BX104">
        <f t="shared" si="8"/>
        <v>136.80000000000001</v>
      </c>
      <c r="BY104">
        <f t="shared" si="8"/>
        <v>319.09999999999997</v>
      </c>
      <c r="BZ104">
        <f t="shared" si="8"/>
        <v>4540.7000000000007</v>
      </c>
      <c r="CA104">
        <f t="shared" si="8"/>
        <v>172.9</v>
      </c>
      <c r="CB104">
        <f t="shared" si="8"/>
        <v>132.09999999999991</v>
      </c>
      <c r="CC104">
        <f t="shared" si="8"/>
        <v>157.19999999999999</v>
      </c>
      <c r="CD104">
        <f t="shared" si="8"/>
        <v>408.4</v>
      </c>
      <c r="CE104">
        <f t="shared" si="8"/>
        <v>1446.3</v>
      </c>
      <c r="CF104">
        <f t="shared" si="8"/>
        <v>51.6</v>
      </c>
      <c r="CG104" s="92">
        <f t="shared" si="8"/>
        <v>57082.099999999904</v>
      </c>
      <c r="CH104">
        <f t="shared" si="8"/>
        <v>0</v>
      </c>
      <c r="CI104">
        <f t="shared" si="8"/>
        <v>393.3</v>
      </c>
      <c r="CJ104">
        <f t="shared" si="8"/>
        <v>33.4</v>
      </c>
      <c r="CK104">
        <f t="shared" si="8"/>
        <v>470.5</v>
      </c>
      <c r="CL104">
        <f t="shared" si="8"/>
        <v>0</v>
      </c>
      <c r="CM104">
        <f t="shared" si="8"/>
        <v>0</v>
      </c>
      <c r="CN104">
        <f t="shared" si="8"/>
        <v>0</v>
      </c>
      <c r="CO104">
        <f t="shared" si="8"/>
        <v>0</v>
      </c>
      <c r="CP104">
        <f t="shared" si="8"/>
        <v>92.4</v>
      </c>
      <c r="CQ104">
        <f t="shared" si="8"/>
        <v>140.4</v>
      </c>
      <c r="CR104">
        <f t="shared" si="8"/>
        <v>17</v>
      </c>
      <c r="CS104">
        <f t="shared" si="8"/>
        <v>21746</v>
      </c>
      <c r="CT104">
        <f t="shared" si="8"/>
        <v>0</v>
      </c>
      <c r="CU104">
        <f t="shared" si="8"/>
        <v>2068.4</v>
      </c>
      <c r="CV104">
        <f t="shared" si="8"/>
        <v>554.19999999999902</v>
      </c>
      <c r="CW104">
        <f t="shared" si="8"/>
        <v>0</v>
      </c>
      <c r="CX104">
        <f t="shared" si="8"/>
        <v>0</v>
      </c>
      <c r="CY104">
        <f t="shared" si="8"/>
        <v>397.99999999999898</v>
      </c>
      <c r="CZ104">
        <f t="shared" si="8"/>
        <v>0</v>
      </c>
      <c r="DA104">
        <f t="shared" si="8"/>
        <v>47.4</v>
      </c>
      <c r="DB104">
        <f t="shared" si="8"/>
        <v>0</v>
      </c>
      <c r="DC104">
        <f t="shared" si="8"/>
        <v>417.5</v>
      </c>
      <c r="DD104">
        <f t="shared" si="8"/>
        <v>441.3</v>
      </c>
      <c r="DE104">
        <f t="shared" si="8"/>
        <v>0</v>
      </c>
      <c r="DF104">
        <f t="shared" si="8"/>
        <v>37</v>
      </c>
      <c r="DG104">
        <f t="shared" si="8"/>
        <v>85.3</v>
      </c>
      <c r="DH104">
        <f t="shared" si="8"/>
        <v>4613.3999999999905</v>
      </c>
      <c r="DI104">
        <f t="shared" si="8"/>
        <v>193.5</v>
      </c>
      <c r="DJ104">
        <f t="shared" si="8"/>
        <v>128.69999999999999</v>
      </c>
      <c r="DK104">
        <f t="shared" si="8"/>
        <v>50.7</v>
      </c>
      <c r="DL104">
        <f t="shared" si="8"/>
        <v>2379.2000000000003</v>
      </c>
      <c r="DM104">
        <f t="shared" si="8"/>
        <v>776.29999999999905</v>
      </c>
      <c r="DN104">
        <f t="shared" si="8"/>
        <v>13.2</v>
      </c>
      <c r="DO104">
        <f t="shared" si="8"/>
        <v>159.80000000000001</v>
      </c>
      <c r="DP104">
        <f t="shared" si="8"/>
        <v>163.5</v>
      </c>
      <c r="DQ104">
        <f t="shared" si="8"/>
        <v>0</v>
      </c>
      <c r="DR104">
        <f t="shared" si="8"/>
        <v>520.70000000000005</v>
      </c>
      <c r="DS104">
        <f t="shared" si="8"/>
        <v>886.5</v>
      </c>
      <c r="DT104">
        <f t="shared" si="8"/>
        <v>0</v>
      </c>
      <c r="DU104">
        <f t="shared" si="8"/>
        <v>201.9</v>
      </c>
      <c r="DV104">
        <f t="shared" si="8"/>
        <v>0</v>
      </c>
      <c r="DW104">
        <f t="shared" si="8"/>
        <v>0</v>
      </c>
      <c r="DX104">
        <f t="shared" si="8"/>
        <v>0</v>
      </c>
      <c r="DY104">
        <f t="shared" si="8"/>
        <v>37.5</v>
      </c>
      <c r="DZ104">
        <f t="shared" si="8"/>
        <v>830.5</v>
      </c>
      <c r="EA104">
        <f t="shared" si="7"/>
        <v>0</v>
      </c>
      <c r="EB104">
        <f t="shared" si="6"/>
        <v>0</v>
      </c>
      <c r="EC104">
        <f t="shared" si="6"/>
        <v>653.20000000000005</v>
      </c>
      <c r="ED104">
        <f t="shared" si="6"/>
        <v>1241.5999999999999</v>
      </c>
      <c r="EE104">
        <f t="shared" si="6"/>
        <v>40</v>
      </c>
      <c r="EF104">
        <f t="shared" si="6"/>
        <v>339.7</v>
      </c>
      <c r="EG104">
        <f t="shared" si="6"/>
        <v>0</v>
      </c>
      <c r="EH104">
        <f t="shared" si="6"/>
        <v>782.7</v>
      </c>
      <c r="EI104">
        <f t="shared" si="6"/>
        <v>0</v>
      </c>
      <c r="EJ104">
        <f t="shared" si="6"/>
        <v>742.39999999999895</v>
      </c>
      <c r="EK104">
        <f t="shared" si="6"/>
        <v>812.19999999999902</v>
      </c>
      <c r="EL104">
        <f t="shared" si="6"/>
        <v>0</v>
      </c>
      <c r="EM104">
        <f t="shared" si="6"/>
        <v>218.5</v>
      </c>
      <c r="EN104">
        <f t="shared" si="6"/>
        <v>454.9</v>
      </c>
      <c r="EO104">
        <f t="shared" si="6"/>
        <v>1739.8</v>
      </c>
      <c r="EP104">
        <f t="shared" si="6"/>
        <v>0</v>
      </c>
      <c r="EQ104">
        <f t="shared" si="6"/>
        <v>267.60000000000002</v>
      </c>
      <c r="ER104">
        <f t="shared" si="6"/>
        <v>28.9</v>
      </c>
      <c r="ES104">
        <f t="shared" si="6"/>
        <v>665.9</v>
      </c>
      <c r="ET104">
        <f t="shared" si="6"/>
        <v>0</v>
      </c>
      <c r="EU104">
        <f t="shared" si="6"/>
        <v>270</v>
      </c>
      <c r="EV104">
        <f t="shared" si="6"/>
        <v>0</v>
      </c>
      <c r="EW104">
        <f t="shared" si="6"/>
        <v>622.29999999999995</v>
      </c>
      <c r="EX104">
        <f t="shared" si="6"/>
        <v>309</v>
      </c>
      <c r="EY104">
        <f t="shared" si="6"/>
        <v>156.6999999999999</v>
      </c>
      <c r="EZ104">
        <f t="shared" si="6"/>
        <v>4909.7</v>
      </c>
      <c r="FA104">
        <f t="shared" si="6"/>
        <v>1383.6</v>
      </c>
      <c r="FB104">
        <f t="shared" si="6"/>
        <v>0</v>
      </c>
      <c r="FC104">
        <f t="shared" si="6"/>
        <v>0</v>
      </c>
      <c r="FD104">
        <f t="shared" si="6"/>
        <v>45.7</v>
      </c>
      <c r="FE104">
        <f t="shared" si="6"/>
        <v>431.29999999999905</v>
      </c>
      <c r="FF104">
        <f t="shared" si="6"/>
        <v>0</v>
      </c>
      <c r="FG104">
        <f t="shared" si="6"/>
        <v>0</v>
      </c>
      <c r="FH104">
        <f t="shared" si="6"/>
        <v>0</v>
      </c>
      <c r="FI104">
        <f t="shared" si="6"/>
        <v>0</v>
      </c>
      <c r="FJ104">
        <f t="shared" si="6"/>
        <v>0</v>
      </c>
      <c r="FK104">
        <f t="shared" si="6"/>
        <v>25.3</v>
      </c>
      <c r="FL104">
        <f t="shared" si="6"/>
        <v>0</v>
      </c>
      <c r="FM104">
        <f t="shared" si="6"/>
        <v>0</v>
      </c>
      <c r="FN104">
        <f t="shared" si="6"/>
        <v>762.9</v>
      </c>
      <c r="FO104">
        <f t="shared" si="6"/>
        <v>642.29999999999995</v>
      </c>
      <c r="FP104">
        <f t="shared" si="6"/>
        <v>794.2</v>
      </c>
      <c r="FQ104">
        <f t="shared" si="6"/>
        <v>275.8</v>
      </c>
      <c r="FR104">
        <f t="shared" si="6"/>
        <v>1840.1</v>
      </c>
      <c r="FS104">
        <f t="shared" si="6"/>
        <v>0</v>
      </c>
      <c r="FT104">
        <f t="shared" si="6"/>
        <v>310.10000000000002</v>
      </c>
      <c r="FU104">
        <f t="shared" si="6"/>
        <v>2179.2999999999997</v>
      </c>
      <c r="FV104">
        <f t="shared" si="6"/>
        <v>3555.1</v>
      </c>
      <c r="FW104">
        <f t="shared" si="6"/>
        <v>480</v>
      </c>
      <c r="FX104">
        <f t="shared" si="6"/>
        <v>203.5</v>
      </c>
      <c r="FY104">
        <f t="shared" si="6"/>
        <v>0</v>
      </c>
      <c r="FZ104">
        <f t="shared" si="6"/>
        <v>0</v>
      </c>
      <c r="GA104">
        <f t="shared" si="6"/>
        <v>3349.7</v>
      </c>
      <c r="GB104">
        <f t="shared" si="6"/>
        <v>458.1</v>
      </c>
      <c r="GC104">
        <f t="shared" si="6"/>
        <v>0</v>
      </c>
      <c r="GD104">
        <f t="shared" si="6"/>
        <v>0</v>
      </c>
      <c r="GE104">
        <f t="shared" si="6"/>
        <v>48.6</v>
      </c>
      <c r="GF104">
        <f t="shared" si="6"/>
        <v>0</v>
      </c>
      <c r="GG104">
        <f t="shared" si="6"/>
        <v>226.9</v>
      </c>
      <c r="GH104">
        <f t="shared" si="6"/>
        <v>0</v>
      </c>
      <c r="GI104">
        <f t="shared" si="6"/>
        <v>0</v>
      </c>
      <c r="GJ104">
        <f t="shared" si="6"/>
        <v>843.6</v>
      </c>
      <c r="GK104">
        <f t="shared" si="6"/>
        <v>0</v>
      </c>
      <c r="GL104">
        <f t="shared" si="6"/>
        <v>676.2</v>
      </c>
      <c r="GM104">
        <f t="shared" si="2"/>
        <v>0</v>
      </c>
      <c r="GN104">
        <f t="shared" si="3"/>
        <v>571.20000000000005</v>
      </c>
      <c r="GO104">
        <f t="shared" si="3"/>
        <v>389.6</v>
      </c>
      <c r="GP104">
        <f t="shared" si="3"/>
        <v>301.20000000000005</v>
      </c>
      <c r="GQ104">
        <f t="shared" si="3"/>
        <v>238</v>
      </c>
      <c r="GR104">
        <f t="shared" si="3"/>
        <v>253.8</v>
      </c>
      <c r="GS104">
        <f t="shared" si="3"/>
        <v>423.2</v>
      </c>
      <c r="GT104">
        <f t="shared" si="3"/>
        <v>181.8</v>
      </c>
      <c r="GU104">
        <f t="shared" si="3"/>
        <v>1104</v>
      </c>
      <c r="GV104">
        <f t="shared" si="3"/>
        <v>0</v>
      </c>
      <c r="GW104">
        <f t="shared" si="3"/>
        <v>0</v>
      </c>
      <c r="GX104">
        <f t="shared" si="3"/>
        <v>697.7</v>
      </c>
      <c r="GY104">
        <f t="shared" si="3"/>
        <v>0</v>
      </c>
      <c r="GZ104">
        <f t="shared" si="3"/>
        <v>166.7</v>
      </c>
      <c r="HA104">
        <f t="shared" si="3"/>
        <v>422.2</v>
      </c>
      <c r="HB104">
        <f t="shared" si="3"/>
        <v>0</v>
      </c>
      <c r="HC104">
        <f t="shared" si="3"/>
        <v>0</v>
      </c>
      <c r="HD104">
        <f t="shared" si="3"/>
        <v>0</v>
      </c>
      <c r="HE104">
        <f t="shared" si="3"/>
        <v>0</v>
      </c>
      <c r="HF104">
        <f t="shared" si="3"/>
        <v>22.2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5"/>
  <sheetViews>
    <sheetView workbookViewId="0">
      <selection activeCell="O33" sqref="O33"/>
    </sheetView>
  </sheetViews>
  <sheetFormatPr defaultColWidth="8.7109375" defaultRowHeight="15" x14ac:dyDescent="0.25"/>
  <cols>
    <col min="1" max="1" width="31.140625" style="7" bestFit="1" customWidth="1"/>
    <col min="2" max="3" width="9.140625" style="7" bestFit="1" customWidth="1"/>
    <col min="4" max="4" width="10.140625" style="7" bestFit="1" customWidth="1"/>
    <col min="5" max="5" width="9.140625" style="7" bestFit="1" customWidth="1"/>
    <col min="6" max="6" width="8.85546875" style="7" bestFit="1" customWidth="1"/>
    <col min="7" max="8" width="9.140625" style="7" bestFit="1" customWidth="1"/>
    <col min="9" max="9" width="10.140625" style="7" bestFit="1" customWidth="1"/>
    <col min="10" max="12" width="8.85546875" style="7" bestFit="1" customWidth="1"/>
    <col min="13" max="13" width="10.140625" style="7" bestFit="1" customWidth="1"/>
    <col min="14" max="15" width="9.140625" style="7" bestFit="1" customWidth="1"/>
    <col min="16" max="16" width="10.140625" style="7" bestFit="1" customWidth="1"/>
    <col min="17" max="17" width="11.140625" style="7" bestFit="1" customWidth="1"/>
    <col min="18" max="18" width="9.140625"/>
    <col min="19" max="19" width="8.7109375" style="7"/>
    <col min="20" max="20" width="10.85546875" style="7" bestFit="1" customWidth="1"/>
    <col min="21" max="16384" width="8.7109375" style="7"/>
  </cols>
  <sheetData>
    <row r="1" spans="1:20" x14ac:dyDescent="0.25">
      <c r="A1" s="7" t="s">
        <v>273</v>
      </c>
      <c r="B1" s="7" t="s">
        <v>259</v>
      </c>
    </row>
    <row r="2" spans="1:20" x14ac:dyDescent="0.25">
      <c r="A2" s="7" t="s">
        <v>260</v>
      </c>
      <c r="B2" s="7" t="s">
        <v>0</v>
      </c>
      <c r="C2" s="7" t="s">
        <v>1</v>
      </c>
      <c r="D2" s="7" t="s">
        <v>2</v>
      </c>
      <c r="E2" s="7" t="s">
        <v>3</v>
      </c>
      <c r="F2" s="7" t="s">
        <v>4</v>
      </c>
      <c r="G2" s="7" t="s">
        <v>5</v>
      </c>
      <c r="H2" s="7" t="s">
        <v>6</v>
      </c>
      <c r="I2" s="7" t="s">
        <v>230</v>
      </c>
      <c r="J2" s="7" t="s">
        <v>7</v>
      </c>
      <c r="K2" s="7" t="s">
        <v>8</v>
      </c>
      <c r="L2" s="7" t="s">
        <v>10</v>
      </c>
      <c r="M2" s="7" t="s">
        <v>229</v>
      </c>
      <c r="N2" s="7" t="s">
        <v>11</v>
      </c>
      <c r="O2" s="7" t="s">
        <v>12</v>
      </c>
      <c r="P2" s="7" t="s">
        <v>13</v>
      </c>
      <c r="Q2" s="7" t="s">
        <v>256</v>
      </c>
      <c r="R2" s="66" t="s">
        <v>471</v>
      </c>
    </row>
    <row r="3" spans="1:20" x14ac:dyDescent="0.25">
      <c r="A3" s="7" t="s">
        <v>15</v>
      </c>
      <c r="B3" s="7">
        <v>902041.57140394754</v>
      </c>
      <c r="C3" s="7">
        <v>350936.17404201033</v>
      </c>
      <c r="D3" s="7">
        <v>2490087.2917972421</v>
      </c>
      <c r="E3" s="7">
        <v>637808.51956821594</v>
      </c>
      <c r="F3" s="7">
        <v>522685.15190020099</v>
      </c>
      <c r="G3" s="7">
        <v>542409.77198898478</v>
      </c>
      <c r="H3" s="7">
        <v>1532495.2491359282</v>
      </c>
      <c r="I3" s="7">
        <v>11153177.025157806</v>
      </c>
      <c r="J3" s="7">
        <v>438378.90978240565</v>
      </c>
      <c r="K3" s="7">
        <v>7482.2665380118497</v>
      </c>
      <c r="L3" s="7">
        <v>325716.0312098781</v>
      </c>
      <c r="M3" s="7">
        <v>62133624.117019393</v>
      </c>
      <c r="N3" s="7">
        <v>3183109.8525416185</v>
      </c>
      <c r="O3" s="7">
        <v>1438389.0387475602</v>
      </c>
      <c r="P3" s="7">
        <v>5466001.8855348397</v>
      </c>
      <c r="Q3" s="7">
        <v>91124342.85636805</v>
      </c>
      <c r="R3" s="67">
        <f>+K3+C3</f>
        <v>358418.44058002217</v>
      </c>
      <c r="S3"/>
      <c r="T3"/>
    </row>
    <row r="4" spans="1:20" x14ac:dyDescent="0.25">
      <c r="A4" t="s">
        <v>231</v>
      </c>
      <c r="B4" s="7">
        <v>132743.65363314989</v>
      </c>
      <c r="C4" s="7">
        <v>915597.5254771153</v>
      </c>
      <c r="D4" s="7">
        <v>263706.44469384104</v>
      </c>
      <c r="E4" s="7">
        <v>995637.02619091945</v>
      </c>
      <c r="F4" s="7">
        <v>1942233.2566879152</v>
      </c>
      <c r="G4" s="7">
        <v>45443.458058584903</v>
      </c>
      <c r="H4" s="7">
        <v>173917.58036465279</v>
      </c>
      <c r="I4" s="7">
        <v>5680563.2732158666</v>
      </c>
      <c r="M4" s="7">
        <v>5268782.5396055169</v>
      </c>
      <c r="N4" s="7">
        <v>262816.4974454717</v>
      </c>
      <c r="O4" s="7">
        <v>426228.90097891999</v>
      </c>
      <c r="P4" s="7">
        <v>825413.73386444617</v>
      </c>
      <c r="Q4" s="7">
        <v>16933083.890216399</v>
      </c>
      <c r="R4" s="67">
        <f t="shared" ref="R4:R67" si="0">+K4+C4</f>
        <v>915597.5254771153</v>
      </c>
      <c r="S4"/>
      <c r="T4"/>
    </row>
    <row r="5" spans="1:20" x14ac:dyDescent="0.25">
      <c r="A5" s="7" t="s">
        <v>16</v>
      </c>
      <c r="C5" s="7">
        <v>23897.390104567799</v>
      </c>
      <c r="D5" s="7">
        <v>103295.35329306417</v>
      </c>
      <c r="E5" s="7">
        <v>261138.87339339807</v>
      </c>
      <c r="F5" s="7">
        <v>20562.346899955399</v>
      </c>
      <c r="G5" s="7">
        <v>11758.21646565387</v>
      </c>
      <c r="H5" s="7">
        <v>171017.4127851729</v>
      </c>
      <c r="I5" s="7">
        <v>1135012.2964068518</v>
      </c>
      <c r="J5" s="7">
        <v>22132.210697995499</v>
      </c>
      <c r="M5" s="7">
        <v>12178214.509182854</v>
      </c>
      <c r="N5" s="7">
        <v>369222.45137732557</v>
      </c>
      <c r="O5" s="7">
        <v>249203.201605601</v>
      </c>
      <c r="P5" s="7">
        <v>276378.67481203668</v>
      </c>
      <c r="Q5" s="7">
        <v>14821832.937024476</v>
      </c>
      <c r="R5" s="67">
        <f t="shared" si="0"/>
        <v>23897.390104567799</v>
      </c>
      <c r="S5"/>
      <c r="T5"/>
    </row>
    <row r="6" spans="1:20" x14ac:dyDescent="0.25">
      <c r="A6" s="7" t="s">
        <v>17</v>
      </c>
      <c r="B6" s="7">
        <v>159830.88227019701</v>
      </c>
      <c r="C6" s="7">
        <v>95254.971937728435</v>
      </c>
      <c r="D6" s="7">
        <v>367629.59337792569</v>
      </c>
      <c r="E6" s="7">
        <v>553780.23631366272</v>
      </c>
      <c r="F6" s="7">
        <v>61252.125713318266</v>
      </c>
      <c r="G6" s="7">
        <v>65146.595519994626</v>
      </c>
      <c r="H6" s="7">
        <v>834379.18938419712</v>
      </c>
      <c r="I6" s="7">
        <v>1741203.6927111908</v>
      </c>
      <c r="J6" s="7">
        <v>2241.7094608647099</v>
      </c>
      <c r="L6" s="7">
        <v>3971.0949053609602</v>
      </c>
      <c r="M6" s="7">
        <v>28763928.710210975</v>
      </c>
      <c r="N6" s="7">
        <v>393280.35388386971</v>
      </c>
      <c r="O6" s="7">
        <v>436815.93615552102</v>
      </c>
      <c r="P6" s="7">
        <v>1761475.99913072</v>
      </c>
      <c r="Q6" s="7">
        <v>35240191.090975523</v>
      </c>
      <c r="R6" s="67">
        <f t="shared" si="0"/>
        <v>95254.971937728435</v>
      </c>
      <c r="S6"/>
      <c r="T6"/>
    </row>
    <row r="7" spans="1:20" x14ac:dyDescent="0.25">
      <c r="A7" s="7" t="s">
        <v>18</v>
      </c>
      <c r="B7" s="7">
        <v>15236.130705880199</v>
      </c>
      <c r="C7" s="7">
        <v>11637.9319093295</v>
      </c>
      <c r="D7" s="7">
        <v>177204.53520236185</v>
      </c>
      <c r="E7" s="7">
        <v>89883.66429472201</v>
      </c>
      <c r="F7" s="7">
        <v>131543.47272161549</v>
      </c>
      <c r="G7" s="7">
        <v>15699.846508184701</v>
      </c>
      <c r="H7" s="7">
        <v>33900.466564379603</v>
      </c>
      <c r="I7" s="7">
        <v>760448.63559647894</v>
      </c>
      <c r="M7" s="7">
        <v>7810774.5377248498</v>
      </c>
      <c r="N7" s="7">
        <v>212189.48260524709</v>
      </c>
      <c r="O7" s="7">
        <v>217675.5508913607</v>
      </c>
      <c r="P7" s="7">
        <v>413482.10732648411</v>
      </c>
      <c r="Q7" s="7">
        <v>9889676.3620508928</v>
      </c>
      <c r="R7" s="67">
        <f t="shared" si="0"/>
        <v>11637.9319093295</v>
      </c>
      <c r="S7"/>
      <c r="T7"/>
    </row>
    <row r="8" spans="1:20" x14ac:dyDescent="0.25">
      <c r="A8" s="7" t="s">
        <v>19</v>
      </c>
      <c r="C8" s="7">
        <v>10592.92081108136</v>
      </c>
      <c r="D8" s="7">
        <v>19404.680783109488</v>
      </c>
      <c r="E8" s="7">
        <v>36987.977194384686</v>
      </c>
      <c r="F8" s="7">
        <v>26829.9983876855</v>
      </c>
      <c r="G8" s="7">
        <v>37200.670816851794</v>
      </c>
      <c r="H8" s="7">
        <v>74370.522523246502</v>
      </c>
      <c r="I8" s="7">
        <v>284944.98262202687</v>
      </c>
      <c r="J8" s="7">
        <v>26215.376793306568</v>
      </c>
      <c r="M8" s="7">
        <v>5395914.7172044199</v>
      </c>
      <c r="N8" s="7">
        <v>424524.89448573039</v>
      </c>
      <c r="O8" s="7">
        <v>14280.3563847567</v>
      </c>
      <c r="P8" s="7">
        <v>274155.53134310205</v>
      </c>
      <c r="Q8" s="7">
        <v>6625422.629349703</v>
      </c>
      <c r="R8" s="67">
        <f t="shared" si="0"/>
        <v>10592.92081108136</v>
      </c>
      <c r="S8"/>
      <c r="T8"/>
    </row>
    <row r="9" spans="1:20" x14ac:dyDescent="0.25">
      <c r="A9" s="7" t="s">
        <v>20</v>
      </c>
      <c r="B9" s="7">
        <v>326975.15282054443</v>
      </c>
      <c r="C9" s="7">
        <v>448718.69934625935</v>
      </c>
      <c r="D9" s="7">
        <v>1062539.4716927381</v>
      </c>
      <c r="E9" s="7">
        <v>729725.52503683802</v>
      </c>
      <c r="F9" s="7">
        <v>4551322.3041826477</v>
      </c>
      <c r="G9" s="7">
        <v>183303.47610272127</v>
      </c>
      <c r="H9" s="7">
        <v>1279163.8274277633</v>
      </c>
      <c r="I9" s="7">
        <v>7782700.0192105742</v>
      </c>
      <c r="J9" s="7">
        <v>256624.24271938781</v>
      </c>
      <c r="L9" s="7">
        <v>42496.323146964671</v>
      </c>
      <c r="M9" s="7">
        <v>27774336.664318964</v>
      </c>
      <c r="N9" s="7">
        <v>1541925.3795634496</v>
      </c>
      <c r="O9" s="7">
        <v>1736447.1682027103</v>
      </c>
      <c r="P9" s="7">
        <v>2302365.0091255698</v>
      </c>
      <c r="Q9" s="7">
        <v>50018643.262897134</v>
      </c>
      <c r="R9" s="67">
        <f t="shared" si="0"/>
        <v>448718.69934625935</v>
      </c>
      <c r="S9"/>
      <c r="T9"/>
    </row>
    <row r="10" spans="1:20" x14ac:dyDescent="0.25">
      <c r="A10" s="7" t="s">
        <v>21</v>
      </c>
      <c r="B10" s="7">
        <v>5197.7256556033699</v>
      </c>
      <c r="C10" s="7">
        <v>11715.120462897001</v>
      </c>
      <c r="D10" s="7">
        <v>20324.085470735594</v>
      </c>
      <c r="E10" s="7">
        <v>55955.897989716701</v>
      </c>
      <c r="F10" s="7">
        <v>59025.301712949549</v>
      </c>
      <c r="G10" s="7">
        <v>6166.1857327384296</v>
      </c>
      <c r="H10" s="7">
        <v>422127.84179540601</v>
      </c>
      <c r="I10" s="7">
        <v>725304.49800138315</v>
      </c>
      <c r="J10" s="7">
        <v>17990.1683601615</v>
      </c>
      <c r="M10" s="7">
        <v>7043451.2506108359</v>
      </c>
      <c r="N10" s="7">
        <v>75278.0602838825</v>
      </c>
      <c r="O10" s="7">
        <v>191486.10200795482</v>
      </c>
      <c r="P10" s="7">
        <v>76468.292237627364</v>
      </c>
      <c r="Q10" s="7">
        <v>8710490.5303218924</v>
      </c>
      <c r="R10" s="67">
        <f t="shared" si="0"/>
        <v>11715.120462897001</v>
      </c>
      <c r="S10"/>
      <c r="T10"/>
    </row>
    <row r="11" spans="1:20" x14ac:dyDescent="0.25">
      <c r="A11" s="7" t="s">
        <v>22</v>
      </c>
      <c r="B11" s="7">
        <v>355522.52798520814</v>
      </c>
      <c r="C11" s="7">
        <v>118055.65250629991</v>
      </c>
      <c r="D11" s="7">
        <v>209394.15272038797</v>
      </c>
      <c r="E11" s="7">
        <v>809635.21875921288</v>
      </c>
      <c r="F11" s="7">
        <v>2056726.1896908404</v>
      </c>
      <c r="G11" s="7">
        <v>105254.9313484567</v>
      </c>
      <c r="H11" s="7">
        <v>536830.15583176713</v>
      </c>
      <c r="I11" s="7">
        <v>4803820.1111342246</v>
      </c>
      <c r="J11" s="7">
        <v>133991.90235019915</v>
      </c>
      <c r="K11" s="7">
        <v>6997.7504398500696</v>
      </c>
      <c r="L11" s="7">
        <v>22414.660215223579</v>
      </c>
      <c r="M11" s="7">
        <v>21317547.593047217</v>
      </c>
      <c r="N11" s="7">
        <v>870509.33760189358</v>
      </c>
      <c r="O11" s="7">
        <v>675129.30068192049</v>
      </c>
      <c r="P11" s="7">
        <v>754060.16710129334</v>
      </c>
      <c r="Q11" s="7">
        <v>32775889.651413992</v>
      </c>
      <c r="R11" s="67">
        <f t="shared" si="0"/>
        <v>125053.40294614999</v>
      </c>
      <c r="S11"/>
      <c r="T11"/>
    </row>
    <row r="12" spans="1:20" x14ac:dyDescent="0.25">
      <c r="A12" s="7" t="s">
        <v>23</v>
      </c>
      <c r="C12" s="7">
        <v>101116.18385405</v>
      </c>
      <c r="D12" s="7">
        <v>145781.27143525903</v>
      </c>
      <c r="E12" s="7">
        <v>112677.39448134793</v>
      </c>
      <c r="G12" s="7">
        <v>27858.250430745822</v>
      </c>
      <c r="H12" s="7">
        <v>44231.2640155767</v>
      </c>
      <c r="I12" s="7">
        <v>2816242.3182779504</v>
      </c>
      <c r="M12" s="7">
        <v>10510191.749322157</v>
      </c>
      <c r="N12" s="7">
        <v>310088.58939248539</v>
      </c>
      <c r="O12" s="7">
        <v>213416.83270829741</v>
      </c>
      <c r="P12" s="7">
        <v>405379.38790860894</v>
      </c>
      <c r="Q12" s="7">
        <v>14686983.24182648</v>
      </c>
      <c r="R12" s="67">
        <f t="shared" si="0"/>
        <v>101116.18385405</v>
      </c>
      <c r="S12"/>
      <c r="T12"/>
    </row>
    <row r="13" spans="1:20" x14ac:dyDescent="0.25">
      <c r="A13" s="7" t="s">
        <v>24</v>
      </c>
      <c r="B13" s="7">
        <v>29122.475616839012</v>
      </c>
      <c r="C13" s="7">
        <v>36358.410997910556</v>
      </c>
      <c r="D13" s="7">
        <v>444792.74965751107</v>
      </c>
      <c r="E13" s="7">
        <v>2352319.3480415964</v>
      </c>
      <c r="F13" s="7">
        <v>1009680.9173821058</v>
      </c>
      <c r="G13" s="7">
        <v>189368.00868697884</v>
      </c>
      <c r="H13" s="7">
        <v>531889.19529377273</v>
      </c>
      <c r="I13" s="7">
        <v>5075669.9241683753</v>
      </c>
      <c r="J13" s="7">
        <v>296740.70034066483</v>
      </c>
      <c r="L13" s="7">
        <v>5107.0784999663347</v>
      </c>
      <c r="M13" s="7">
        <v>14238703.620577183</v>
      </c>
      <c r="N13" s="7">
        <v>276600.83436542674</v>
      </c>
      <c r="O13" s="7">
        <v>285859.34506777202</v>
      </c>
      <c r="P13" s="7">
        <v>998403.47380681802</v>
      </c>
      <c r="Q13" s="7">
        <v>25770616.08250292</v>
      </c>
      <c r="R13" s="67">
        <f t="shared" si="0"/>
        <v>36358.410997910556</v>
      </c>
      <c r="S13"/>
      <c r="T13"/>
    </row>
    <row r="14" spans="1:20" x14ac:dyDescent="0.25">
      <c r="A14" s="7" t="s">
        <v>25</v>
      </c>
      <c r="C14" s="7">
        <v>6660.7698074882801</v>
      </c>
      <c r="D14" s="7">
        <v>537424.7339210934</v>
      </c>
      <c r="E14" s="7">
        <v>421732.63964758109</v>
      </c>
      <c r="F14" s="7">
        <v>112104.89013094272</v>
      </c>
      <c r="G14" s="7">
        <v>13578.9501798252</v>
      </c>
      <c r="H14" s="7">
        <v>1031192.3186654879</v>
      </c>
      <c r="I14" s="7">
        <v>1213894.2226462597</v>
      </c>
      <c r="J14" s="7">
        <v>99195.708543471294</v>
      </c>
      <c r="M14" s="7">
        <v>19600180.044392757</v>
      </c>
      <c r="N14" s="7">
        <v>687251.96468979924</v>
      </c>
      <c r="O14" s="7">
        <v>287588.90507434442</v>
      </c>
      <c r="P14" s="7">
        <v>662318.30208241532</v>
      </c>
      <c r="Q14" s="7">
        <v>24673123.449781466</v>
      </c>
      <c r="R14" s="67">
        <f t="shared" si="0"/>
        <v>6660.7698074882801</v>
      </c>
      <c r="S14"/>
      <c r="T14"/>
    </row>
    <row r="15" spans="1:20" x14ac:dyDescent="0.25">
      <c r="A15" s="7" t="s">
        <v>26</v>
      </c>
      <c r="B15" s="7">
        <v>138018.46626941356</v>
      </c>
      <c r="C15" s="7">
        <v>50774.120289265651</v>
      </c>
      <c r="D15" s="7">
        <v>152490.2523234557</v>
      </c>
      <c r="E15" s="7">
        <v>331630.5032778476</v>
      </c>
      <c r="F15" s="7">
        <v>681221.52962179075</v>
      </c>
      <c r="G15" s="7">
        <v>144167.17317753806</v>
      </c>
      <c r="H15" s="7">
        <v>1595770.3368075122</v>
      </c>
      <c r="I15" s="7">
        <v>3968297.0612613964</v>
      </c>
      <c r="J15" s="7">
        <v>174894.25401667514</v>
      </c>
      <c r="M15" s="7">
        <v>22718277.486661468</v>
      </c>
      <c r="N15" s="7">
        <v>365795.41494881915</v>
      </c>
      <c r="O15" s="7">
        <v>347027.99639835302</v>
      </c>
      <c r="P15" s="7">
        <v>976459.92501925491</v>
      </c>
      <c r="Q15" s="7">
        <v>31644824.520072788</v>
      </c>
      <c r="R15" s="67">
        <f t="shared" si="0"/>
        <v>50774.120289265651</v>
      </c>
      <c r="S15"/>
      <c r="T15"/>
    </row>
    <row r="16" spans="1:20" x14ac:dyDescent="0.25">
      <c r="A16" s="7" t="s">
        <v>262</v>
      </c>
      <c r="B16" s="7">
        <v>892300.86087162222</v>
      </c>
      <c r="C16" s="7">
        <v>1169909.9700396734</v>
      </c>
      <c r="D16" s="7">
        <v>2610719.2528332979</v>
      </c>
      <c r="E16" s="7">
        <v>1910772.3169130383</v>
      </c>
      <c r="F16" s="7">
        <v>4310727.9452120746</v>
      </c>
      <c r="G16" s="7">
        <v>1501647.7102074174</v>
      </c>
      <c r="H16" s="7">
        <v>1405122.1727347837</v>
      </c>
      <c r="I16" s="7">
        <v>10391393.856792439</v>
      </c>
      <c r="J16" s="7">
        <v>1381310.8469167431</v>
      </c>
      <c r="K16" s="7">
        <v>209319.55627669825</v>
      </c>
      <c r="L16" s="7">
        <v>34668.409001262648</v>
      </c>
      <c r="M16" s="7">
        <v>83589047.774520442</v>
      </c>
      <c r="N16" s="7">
        <v>3251126.4101675283</v>
      </c>
      <c r="O16" s="7">
        <v>1878042.0908658013</v>
      </c>
      <c r="P16" s="7">
        <v>14643479.004092321</v>
      </c>
      <c r="Q16" s="7">
        <v>129179588.17744514</v>
      </c>
      <c r="R16" s="67">
        <f t="shared" si="0"/>
        <v>1379229.5263163717</v>
      </c>
      <c r="S16"/>
      <c r="T16"/>
    </row>
    <row r="17" spans="1:20" x14ac:dyDescent="0.25">
      <c r="A17" s="7" t="s">
        <v>27</v>
      </c>
      <c r="B17" s="7">
        <v>234310.63765434967</v>
      </c>
      <c r="C17" s="7">
        <v>475840.11193393019</v>
      </c>
      <c r="D17" s="7">
        <v>377659.26452746737</v>
      </c>
      <c r="E17" s="7">
        <v>552349.20161266671</v>
      </c>
      <c r="F17" s="7">
        <v>87775.250308926799</v>
      </c>
      <c r="G17" s="7">
        <v>60192.473157437344</v>
      </c>
      <c r="H17" s="7">
        <v>710854.50261150603</v>
      </c>
      <c r="I17" s="7">
        <v>5172479.4640444508</v>
      </c>
      <c r="J17" s="7">
        <v>45437.974403031541</v>
      </c>
      <c r="K17" s="7">
        <v>11946.545273876251</v>
      </c>
      <c r="L17" s="7">
        <v>8073.8344732637497</v>
      </c>
      <c r="M17" s="7">
        <v>33750072.99771367</v>
      </c>
      <c r="N17" s="7">
        <v>700485.58843533916</v>
      </c>
      <c r="O17" s="7">
        <v>211832.39286060171</v>
      </c>
      <c r="P17" s="7">
        <v>1028196.3627891282</v>
      </c>
      <c r="Q17" s="7">
        <v>43427506.601799645</v>
      </c>
      <c r="R17" s="67">
        <f t="shared" si="0"/>
        <v>487786.65720780642</v>
      </c>
      <c r="S17"/>
      <c r="T17"/>
    </row>
    <row r="18" spans="1:20" x14ac:dyDescent="0.25">
      <c r="A18" s="7" t="s">
        <v>29</v>
      </c>
      <c r="C18" s="7">
        <v>33831.715725388669</v>
      </c>
      <c r="D18" s="7">
        <v>49176.500534567313</v>
      </c>
      <c r="E18" s="7">
        <v>179618.88534528241</v>
      </c>
      <c r="F18" s="7">
        <v>54872.344015152747</v>
      </c>
      <c r="G18" s="7">
        <v>14593.211681897719</v>
      </c>
      <c r="H18" s="7">
        <v>378525.90257877228</v>
      </c>
      <c r="I18" s="7">
        <v>608069.57234401535</v>
      </c>
      <c r="M18" s="7">
        <v>7168906.657068002</v>
      </c>
      <c r="N18" s="7">
        <v>146811.95442359499</v>
      </c>
      <c r="O18" s="7">
        <v>47390.471895658193</v>
      </c>
      <c r="P18" s="7">
        <v>96888.884577507299</v>
      </c>
      <c r="Q18" s="7">
        <v>8778686.1001898386</v>
      </c>
      <c r="R18" s="67">
        <f t="shared" si="0"/>
        <v>33831.715725388669</v>
      </c>
      <c r="S18"/>
      <c r="T18"/>
    </row>
    <row r="19" spans="1:20" x14ac:dyDescent="0.25">
      <c r="A19" s="7" t="s">
        <v>30</v>
      </c>
      <c r="B19" s="7">
        <v>1000466.2501840115</v>
      </c>
      <c r="C19" s="7">
        <v>6861368.3071912033</v>
      </c>
      <c r="D19" s="7">
        <v>18915231.966339659</v>
      </c>
      <c r="E19" s="7">
        <v>2386074.9080802561</v>
      </c>
      <c r="F19" s="7">
        <v>1179528.7898066819</v>
      </c>
      <c r="G19" s="7">
        <v>2919827.9985073651</v>
      </c>
      <c r="H19" s="7">
        <v>3256098.1524073095</v>
      </c>
      <c r="I19" s="7">
        <v>61789515.624485783</v>
      </c>
      <c r="J19" s="7">
        <v>1595042.58397537</v>
      </c>
      <c r="K19" s="7">
        <v>343516.65384736989</v>
      </c>
      <c r="L19" s="7">
        <v>297188.63536740729</v>
      </c>
      <c r="M19" s="7">
        <v>78108298.154552013</v>
      </c>
      <c r="N19" s="7">
        <v>9558492.5459527075</v>
      </c>
      <c r="O19" s="7">
        <v>7132931.6089102877</v>
      </c>
      <c r="P19" s="7">
        <v>42369659.372551411</v>
      </c>
      <c r="Q19" s="7">
        <v>237713241.55215886</v>
      </c>
      <c r="R19" s="67">
        <f t="shared" si="0"/>
        <v>7204884.9610385736</v>
      </c>
      <c r="S19"/>
      <c r="T19"/>
    </row>
    <row r="20" spans="1:20" x14ac:dyDescent="0.25">
      <c r="A20" s="7" t="s">
        <v>31</v>
      </c>
      <c r="B20" s="7">
        <v>313499.37566138781</v>
      </c>
      <c r="C20" s="7">
        <v>9524.7072122345398</v>
      </c>
      <c r="D20" s="7">
        <v>739967.66152416542</v>
      </c>
      <c r="E20" s="7">
        <v>352760.00887330109</v>
      </c>
      <c r="F20" s="7">
        <v>643851.91389591491</v>
      </c>
      <c r="G20" s="7">
        <v>156839.67450338852</v>
      </c>
      <c r="H20" s="7">
        <v>341213.0874657617</v>
      </c>
      <c r="I20" s="7">
        <v>2318000.3585659615</v>
      </c>
      <c r="J20" s="7">
        <v>36018.842274026581</v>
      </c>
      <c r="M20" s="7">
        <v>22704120.756361004</v>
      </c>
      <c r="N20" s="7">
        <v>911260.80824838683</v>
      </c>
      <c r="O20" s="7">
        <v>615346.33496744256</v>
      </c>
      <c r="P20" s="7">
        <v>698134.07384620362</v>
      </c>
      <c r="Q20" s="7">
        <v>29840537.603399176</v>
      </c>
      <c r="R20" s="67">
        <f t="shared" si="0"/>
        <v>9524.7072122345398</v>
      </c>
      <c r="S20"/>
      <c r="T20"/>
    </row>
    <row r="21" spans="1:20" x14ac:dyDescent="0.25">
      <c r="A21" s="7" t="s">
        <v>32</v>
      </c>
      <c r="B21" s="7">
        <v>234465.32304714655</v>
      </c>
      <c r="C21" s="7">
        <v>330514.63848300587</v>
      </c>
      <c r="D21" s="7">
        <v>769790.5057748066</v>
      </c>
      <c r="E21" s="7">
        <v>447407.82207402895</v>
      </c>
      <c r="F21" s="7">
        <v>301191.92722807586</v>
      </c>
      <c r="G21" s="7">
        <v>500035.71178112627</v>
      </c>
      <c r="H21" s="7">
        <v>242841.80704212876</v>
      </c>
      <c r="I21" s="7">
        <v>7352658.1990778754</v>
      </c>
      <c r="J21" s="7">
        <v>269990.05432252772</v>
      </c>
      <c r="L21" s="7">
        <v>35746.115262016181</v>
      </c>
      <c r="M21" s="7">
        <v>35011588.113322452</v>
      </c>
      <c r="N21" s="7">
        <v>1958500.1296618879</v>
      </c>
      <c r="O21" s="7">
        <v>1391881.7006425592</v>
      </c>
      <c r="P21" s="7">
        <v>3410391.98128918</v>
      </c>
      <c r="Q21" s="7">
        <v>52257004.029008813</v>
      </c>
      <c r="R21" s="67">
        <f t="shared" si="0"/>
        <v>330514.63848300587</v>
      </c>
      <c r="S21"/>
      <c r="T21"/>
    </row>
    <row r="22" spans="1:20" x14ac:dyDescent="0.25">
      <c r="A22" s="7" t="s">
        <v>33</v>
      </c>
      <c r="B22" s="7">
        <v>29215.739235749417</v>
      </c>
      <c r="C22" s="7">
        <v>43463.726487647204</v>
      </c>
      <c r="D22" s="7">
        <v>403833.24875192158</v>
      </c>
      <c r="E22" s="7">
        <v>446845.96220465854</v>
      </c>
      <c r="F22" s="7">
        <v>491227.18923796952</v>
      </c>
      <c r="G22" s="7">
        <v>49473.342694363477</v>
      </c>
      <c r="H22" s="7">
        <v>340884.79551677668</v>
      </c>
      <c r="I22" s="7">
        <v>2519287.6782135912</v>
      </c>
      <c r="J22" s="7">
        <v>185833.11253667294</v>
      </c>
      <c r="L22" s="7">
        <v>64839.815708379596</v>
      </c>
      <c r="M22" s="7">
        <v>18451693.278445136</v>
      </c>
      <c r="N22" s="7">
        <v>636715.81895196193</v>
      </c>
      <c r="O22" s="7">
        <v>472410.30115667358</v>
      </c>
      <c r="P22" s="7">
        <v>855220.52405173052</v>
      </c>
      <c r="Q22" s="7">
        <v>24990944.533193227</v>
      </c>
      <c r="R22" s="67">
        <f t="shared" si="0"/>
        <v>43463.726487647204</v>
      </c>
      <c r="S22"/>
      <c r="T22"/>
    </row>
    <row r="23" spans="1:20" x14ac:dyDescent="0.25">
      <c r="A23" s="7" t="s">
        <v>34</v>
      </c>
      <c r="B23" s="7">
        <v>29232.683482167238</v>
      </c>
      <c r="C23" s="7">
        <v>9020.4719727827505</v>
      </c>
      <c r="D23" s="7">
        <v>25607.953885696694</v>
      </c>
      <c r="E23" s="7">
        <v>63411.395904966521</v>
      </c>
      <c r="F23" s="7">
        <v>64255.304620938798</v>
      </c>
      <c r="G23" s="7">
        <v>13280.13929326349</v>
      </c>
      <c r="H23" s="7">
        <v>16259.449862051861</v>
      </c>
      <c r="I23" s="7">
        <v>249020.96148110283</v>
      </c>
      <c r="J23" s="7">
        <v>20266.583272183401</v>
      </c>
      <c r="M23" s="7">
        <v>7522598.9070298988</v>
      </c>
      <c r="N23" s="7">
        <v>202032.8929963368</v>
      </c>
      <c r="O23" s="7">
        <v>20754.61897441457</v>
      </c>
      <c r="P23" s="7">
        <v>169866.5581245026</v>
      </c>
      <c r="Q23" s="7">
        <v>8405607.9209003057</v>
      </c>
      <c r="R23" s="67">
        <f t="shared" si="0"/>
        <v>9020.4719727827505</v>
      </c>
      <c r="S23"/>
      <c r="T23"/>
    </row>
    <row r="24" spans="1:20" x14ac:dyDescent="0.25">
      <c r="A24" s="7" t="s">
        <v>35</v>
      </c>
      <c r="C24" s="7">
        <v>31288.656705593348</v>
      </c>
      <c r="D24" s="7">
        <v>32186.03644733024</v>
      </c>
      <c r="E24" s="7">
        <v>75273.283795101786</v>
      </c>
      <c r="F24" s="7">
        <v>28221.237677811696</v>
      </c>
      <c r="G24" s="7">
        <v>10723.192508385901</v>
      </c>
      <c r="H24" s="7">
        <v>346903.47435329587</v>
      </c>
      <c r="I24" s="7">
        <v>479461.27348875022</v>
      </c>
      <c r="J24" s="7">
        <v>538108.679519044</v>
      </c>
      <c r="M24" s="7">
        <v>8971031.4364390206</v>
      </c>
      <c r="N24" s="7">
        <v>216414.5190433134</v>
      </c>
      <c r="O24" s="7">
        <v>175754.10292155299</v>
      </c>
      <c r="P24" s="7">
        <v>374424.34804433183</v>
      </c>
      <c r="Q24" s="7">
        <v>11279790.240943532</v>
      </c>
      <c r="R24" s="67">
        <f t="shared" si="0"/>
        <v>31288.656705593348</v>
      </c>
      <c r="S24"/>
      <c r="T24"/>
    </row>
    <row r="25" spans="1:20" x14ac:dyDescent="0.25">
      <c r="A25" s="7" t="s">
        <v>36</v>
      </c>
      <c r="C25" s="7">
        <v>37444.887689375202</v>
      </c>
      <c r="D25" s="7">
        <v>66925.86900762665</v>
      </c>
      <c r="E25" s="7">
        <v>316563.34511135821</v>
      </c>
      <c r="F25" s="7">
        <v>16512.5920108338</v>
      </c>
      <c r="G25" s="7">
        <v>51703.177303012948</v>
      </c>
      <c r="H25" s="7">
        <v>306899.11545767687</v>
      </c>
      <c r="I25" s="7">
        <v>692552.13958001637</v>
      </c>
      <c r="J25" s="7">
        <v>4495.9618199032902</v>
      </c>
      <c r="M25" s="7">
        <v>15677125.541650251</v>
      </c>
      <c r="N25" s="7">
        <v>359567.96248499176</v>
      </c>
      <c r="O25" s="7">
        <v>285113.66919190914</v>
      </c>
      <c r="P25" s="7">
        <v>440146.80951366562</v>
      </c>
      <c r="Q25" s="7">
        <v>18255051.070820622</v>
      </c>
      <c r="R25" s="67">
        <f t="shared" si="0"/>
        <v>37444.887689375202</v>
      </c>
      <c r="S25"/>
      <c r="T25"/>
    </row>
    <row r="26" spans="1:20" x14ac:dyDescent="0.25">
      <c r="A26" s="7" t="s">
        <v>37</v>
      </c>
      <c r="B26" s="7">
        <v>402472.24119970493</v>
      </c>
      <c r="C26" s="7">
        <v>63561.816823903602</v>
      </c>
      <c r="D26" s="7">
        <v>148302.63667067568</v>
      </c>
      <c r="E26" s="7">
        <v>230706.46366837309</v>
      </c>
      <c r="F26" s="7">
        <v>385779.43513488298</v>
      </c>
      <c r="G26" s="7">
        <v>23305.223726932334</v>
      </c>
      <c r="H26" s="7">
        <v>562307.329833186</v>
      </c>
      <c r="I26" s="7">
        <v>3734851.3401551764</v>
      </c>
      <c r="J26" s="7">
        <v>48430.364842515992</v>
      </c>
      <c r="L26" s="7">
        <v>8175.4767459087807</v>
      </c>
      <c r="M26" s="7">
        <v>7169261.4010762749</v>
      </c>
      <c r="N26" s="7">
        <v>591066.02109472919</v>
      </c>
      <c r="O26" s="7">
        <v>74012.787055754001</v>
      </c>
      <c r="P26" s="7">
        <v>462947.41061444208</v>
      </c>
      <c r="Q26" s="7">
        <v>13905179.948642459</v>
      </c>
      <c r="R26" s="67">
        <f t="shared" si="0"/>
        <v>63561.816823903602</v>
      </c>
      <c r="S26"/>
      <c r="T26"/>
    </row>
    <row r="27" spans="1:20" x14ac:dyDescent="0.25">
      <c r="A27" s="7" t="s">
        <v>38</v>
      </c>
      <c r="B27" s="7">
        <v>633754.11603915831</v>
      </c>
      <c r="C27" s="7">
        <v>315151.44392378104</v>
      </c>
      <c r="D27" s="7">
        <v>1180717.0714869322</v>
      </c>
      <c r="E27" s="7">
        <v>821606.59353858419</v>
      </c>
      <c r="F27" s="7">
        <v>395870.80468478927</v>
      </c>
      <c r="G27" s="7">
        <v>218822.39533973965</v>
      </c>
      <c r="H27" s="7">
        <v>622286.72408696928</v>
      </c>
      <c r="I27" s="7">
        <v>5317150.0432576239</v>
      </c>
      <c r="J27" s="7">
        <v>283388.36724391551</v>
      </c>
      <c r="K27" s="7">
        <v>36327.885781028803</v>
      </c>
      <c r="M27" s="7">
        <v>45210265.931388758</v>
      </c>
      <c r="N27" s="7">
        <v>3752002.9901228398</v>
      </c>
      <c r="O27" s="7">
        <v>790565.93275272369</v>
      </c>
      <c r="P27" s="7">
        <v>3976865.8244314184</v>
      </c>
      <c r="Q27" s="7">
        <v>63554776.124078259</v>
      </c>
      <c r="R27" s="67">
        <f t="shared" si="0"/>
        <v>351479.32970480982</v>
      </c>
      <c r="S27"/>
      <c r="T27"/>
    </row>
    <row r="28" spans="1:20" x14ac:dyDescent="0.25">
      <c r="A28" s="7" t="s">
        <v>39</v>
      </c>
      <c r="C28" s="7">
        <v>10907.925485606291</v>
      </c>
      <c r="D28" s="7">
        <v>7729.7976877881665</v>
      </c>
      <c r="E28" s="7">
        <v>170171.85884802576</v>
      </c>
      <c r="F28" s="7">
        <v>6475.9717360157601</v>
      </c>
      <c r="G28" s="7">
        <v>47954.42085530825</v>
      </c>
      <c r="H28" s="7">
        <v>106129.7504945921</v>
      </c>
      <c r="I28" s="7">
        <v>396841.9259016008</v>
      </c>
      <c r="J28" s="7">
        <v>13571.323010903419</v>
      </c>
      <c r="L28" s="7">
        <v>8336.5669081796095</v>
      </c>
      <c r="M28" s="7">
        <v>8141715.8527491745</v>
      </c>
      <c r="N28" s="7">
        <v>389156.04635854904</v>
      </c>
      <c r="P28" s="7">
        <v>175285.6377785216</v>
      </c>
      <c r="Q28" s="7">
        <v>9474277.0778142642</v>
      </c>
      <c r="R28" s="67">
        <f t="shared" si="0"/>
        <v>10907.925485606291</v>
      </c>
      <c r="S28"/>
      <c r="T28"/>
    </row>
    <row r="29" spans="1:20" x14ac:dyDescent="0.25">
      <c r="A29" s="7" t="s">
        <v>40</v>
      </c>
      <c r="B29" s="7">
        <v>183471.93226778417</v>
      </c>
      <c r="C29" s="7">
        <v>38659.548424972134</v>
      </c>
      <c r="D29" s="7">
        <v>387732.10036556557</v>
      </c>
      <c r="E29" s="7">
        <v>285641.55506829493</v>
      </c>
      <c r="F29" s="7">
        <v>259632.35357154359</v>
      </c>
      <c r="G29" s="7">
        <v>60411.178297307393</v>
      </c>
      <c r="H29" s="7">
        <v>164999.93662359493</v>
      </c>
      <c r="I29" s="7">
        <v>3169123.3730556974</v>
      </c>
      <c r="J29" s="7">
        <v>86613.417266645702</v>
      </c>
      <c r="M29" s="7">
        <v>13696090.048849022</v>
      </c>
      <c r="N29" s="7">
        <v>619498.94979015202</v>
      </c>
      <c r="O29" s="7">
        <v>51635.254493619766</v>
      </c>
      <c r="P29" s="7">
        <v>331156.80308306025</v>
      </c>
      <c r="Q29" s="7">
        <v>19334666.451157261</v>
      </c>
      <c r="R29" s="67">
        <f t="shared" si="0"/>
        <v>38659.548424972134</v>
      </c>
      <c r="S29"/>
      <c r="T29"/>
    </row>
    <row r="30" spans="1:20" x14ac:dyDescent="0.25">
      <c r="A30" s="7" t="s">
        <v>41</v>
      </c>
      <c r="B30" s="7">
        <v>15469.690078281799</v>
      </c>
      <c r="D30" s="7">
        <v>5763.0066142507694</v>
      </c>
      <c r="E30" s="7">
        <v>46404.058997372849</v>
      </c>
      <c r="F30" s="7">
        <v>14627.635141616</v>
      </c>
      <c r="G30" s="7">
        <v>14696.2890949923</v>
      </c>
      <c r="H30" s="7">
        <v>41250.5023804292</v>
      </c>
      <c r="I30" s="7">
        <v>81056.90260424286</v>
      </c>
      <c r="J30" s="7">
        <v>3664.04979880264</v>
      </c>
      <c r="M30" s="7">
        <v>3589425.6455748193</v>
      </c>
      <c r="N30" s="7">
        <v>201190.99501345126</v>
      </c>
      <c r="O30" s="7">
        <v>51582.671801680197</v>
      </c>
      <c r="P30" s="7">
        <v>61833.325093374799</v>
      </c>
      <c r="Q30" s="7">
        <v>4126964.7721933136</v>
      </c>
      <c r="R30" s="67">
        <f t="shared" si="0"/>
        <v>0</v>
      </c>
      <c r="S30"/>
      <c r="T30"/>
    </row>
    <row r="31" spans="1:20" x14ac:dyDescent="0.25">
      <c r="A31" s="7" t="s">
        <v>42</v>
      </c>
      <c r="B31" s="7">
        <v>359211.61232873489</v>
      </c>
      <c r="C31" s="7">
        <v>43394.693518424268</v>
      </c>
      <c r="D31" s="7">
        <v>101206.29047657378</v>
      </c>
      <c r="E31" s="7">
        <v>68658.878916600093</v>
      </c>
      <c r="F31" s="7">
        <v>107069.15517222277</v>
      </c>
      <c r="G31" s="7">
        <v>22328.717772836728</v>
      </c>
      <c r="H31" s="7">
        <v>318224.96754394739</v>
      </c>
      <c r="I31" s="7">
        <v>633848.27149071824</v>
      </c>
      <c r="J31" s="7">
        <v>16327.2575356119</v>
      </c>
      <c r="K31" s="7">
        <v>931.12779340506199</v>
      </c>
      <c r="M31" s="7">
        <v>13128632.677249262</v>
      </c>
      <c r="N31" s="7">
        <v>685265.38679827983</v>
      </c>
      <c r="P31" s="7">
        <v>730577.07762874744</v>
      </c>
      <c r="Q31" s="7">
        <v>16215676.114225363</v>
      </c>
      <c r="R31" s="67">
        <f t="shared" si="0"/>
        <v>44325.821311829328</v>
      </c>
      <c r="S31"/>
      <c r="T31"/>
    </row>
    <row r="32" spans="1:20" x14ac:dyDescent="0.25">
      <c r="A32" s="7" t="s">
        <v>43</v>
      </c>
      <c r="B32" s="7">
        <v>6850.8627489534001</v>
      </c>
      <c r="C32" s="7">
        <v>434184.22175564431</v>
      </c>
      <c r="D32" s="7">
        <v>107268.46132539755</v>
      </c>
      <c r="E32" s="7">
        <v>104399.94881621399</v>
      </c>
      <c r="F32" s="7">
        <v>1199411.3756034407</v>
      </c>
      <c r="G32" s="7">
        <v>6126.2378103983092</v>
      </c>
      <c r="H32" s="7">
        <v>81012.333148962964</v>
      </c>
      <c r="I32" s="7">
        <v>1086195.9980715006</v>
      </c>
      <c r="J32" s="7">
        <v>24884.809723675193</v>
      </c>
      <c r="M32" s="7">
        <v>6110657.7990116226</v>
      </c>
      <c r="N32" s="7">
        <v>561151.29966852593</v>
      </c>
      <c r="O32" s="7">
        <v>45752.598125919503</v>
      </c>
      <c r="P32" s="7">
        <v>345858.9062421181</v>
      </c>
      <c r="Q32" s="7">
        <v>10113754.852052374</v>
      </c>
      <c r="R32" s="67">
        <f t="shared" si="0"/>
        <v>434184.22175564431</v>
      </c>
      <c r="S32"/>
      <c r="T32"/>
    </row>
    <row r="33" spans="1:20" x14ac:dyDescent="0.25">
      <c r="A33" s="7" t="s">
        <v>232</v>
      </c>
      <c r="B33" s="7">
        <v>33550.584048759702</v>
      </c>
      <c r="C33" s="7">
        <v>30424.415204771663</v>
      </c>
      <c r="D33" s="7">
        <v>161517.76059477834</v>
      </c>
      <c r="E33" s="7">
        <v>204983.93974149739</v>
      </c>
      <c r="F33" s="7">
        <v>19378.70191014179</v>
      </c>
      <c r="G33" s="7">
        <v>20935.734977503722</v>
      </c>
      <c r="H33" s="7">
        <v>290136.37522720231</v>
      </c>
      <c r="I33" s="7">
        <v>2060588.4556613301</v>
      </c>
      <c r="J33" s="7">
        <v>88168.099566729026</v>
      </c>
      <c r="M33" s="7">
        <v>24214602.309893832</v>
      </c>
      <c r="N33" s="7">
        <v>734774.9062411983</v>
      </c>
      <c r="O33" s="7">
        <v>1265330.6015558585</v>
      </c>
      <c r="P33" s="7">
        <v>665246.34069161897</v>
      </c>
      <c r="Q33" s="7">
        <v>29789638.225315221</v>
      </c>
      <c r="R33" s="67">
        <f t="shared" si="0"/>
        <v>30424.415204771663</v>
      </c>
      <c r="S33"/>
      <c r="T33"/>
    </row>
    <row r="34" spans="1:20" x14ac:dyDescent="0.25">
      <c r="A34" s="7" t="s">
        <v>233</v>
      </c>
      <c r="B34" s="7">
        <v>8720.4833141658892</v>
      </c>
      <c r="C34" s="7">
        <v>11225.226690193</v>
      </c>
      <c r="D34" s="7">
        <v>43495.835295123034</v>
      </c>
      <c r="E34" s="7">
        <v>76783.869758708577</v>
      </c>
      <c r="F34" s="7">
        <v>33966.318369355773</v>
      </c>
      <c r="G34" s="7">
        <v>44416.037013544978</v>
      </c>
      <c r="H34" s="7">
        <v>260308.08652674535</v>
      </c>
      <c r="I34" s="7">
        <v>267692.5181516094</v>
      </c>
      <c r="J34" s="7">
        <v>18152.342435667189</v>
      </c>
      <c r="L34" s="7">
        <v>14429.3367157296</v>
      </c>
      <c r="M34" s="7">
        <v>5101747.9025439899</v>
      </c>
      <c r="N34" s="7">
        <v>102284.2989598109</v>
      </c>
      <c r="O34" s="7">
        <v>129053.66247909539</v>
      </c>
      <c r="P34" s="7">
        <v>182059.49981851847</v>
      </c>
      <c r="Q34" s="7">
        <v>6294335.4180722581</v>
      </c>
      <c r="R34" s="67">
        <f t="shared" si="0"/>
        <v>11225.226690193</v>
      </c>
      <c r="S34"/>
      <c r="T34"/>
    </row>
    <row r="35" spans="1:20" x14ac:dyDescent="0.25">
      <c r="A35" s="7" t="s">
        <v>44</v>
      </c>
      <c r="D35" s="7">
        <v>853119.1171445112</v>
      </c>
      <c r="E35" s="7">
        <v>111655.87584695691</v>
      </c>
      <c r="F35" s="7">
        <v>36792.548491709706</v>
      </c>
      <c r="H35" s="7">
        <v>1278417.6124524164</v>
      </c>
      <c r="I35" s="7">
        <v>2751377.6234456934</v>
      </c>
      <c r="J35" s="7">
        <v>21610.004239320799</v>
      </c>
      <c r="L35" s="7">
        <v>609476.78779927082</v>
      </c>
      <c r="M35" s="7">
        <v>14725904.216630043</v>
      </c>
      <c r="N35" s="7">
        <v>68622.330296261687</v>
      </c>
      <c r="O35" s="7">
        <v>40062.622452951102</v>
      </c>
      <c r="P35" s="7">
        <v>450379.60341344768</v>
      </c>
      <c r="Q35" s="7">
        <v>20947418.342212588</v>
      </c>
      <c r="R35" s="67">
        <f t="shared" si="0"/>
        <v>0</v>
      </c>
      <c r="S35"/>
      <c r="T35"/>
    </row>
    <row r="36" spans="1:20" x14ac:dyDescent="0.25">
      <c r="A36" s="7" t="s">
        <v>45</v>
      </c>
      <c r="C36" s="7">
        <v>54813.215058805348</v>
      </c>
      <c r="D36" s="7">
        <v>81790.78045587684</v>
      </c>
      <c r="E36" s="7">
        <v>270649.57833178842</v>
      </c>
      <c r="F36" s="7">
        <v>521615.71853660088</v>
      </c>
      <c r="G36" s="7">
        <v>101203.59322311071</v>
      </c>
      <c r="H36" s="7">
        <v>44687.014503336803</v>
      </c>
      <c r="I36" s="7">
        <v>816616.17775426584</v>
      </c>
      <c r="J36" s="7">
        <v>125533.90542978086</v>
      </c>
      <c r="M36" s="7">
        <v>13153706.4778425</v>
      </c>
      <c r="N36" s="7">
        <v>419847.920681844</v>
      </c>
      <c r="O36" s="7">
        <v>9589.1865084792898</v>
      </c>
      <c r="P36" s="7">
        <v>307172.11392031092</v>
      </c>
      <c r="Q36" s="7">
        <v>15907225.682246698</v>
      </c>
      <c r="R36" s="67">
        <f t="shared" si="0"/>
        <v>54813.215058805348</v>
      </c>
      <c r="S36"/>
      <c r="T36"/>
    </row>
    <row r="37" spans="1:20" x14ac:dyDescent="0.25">
      <c r="A37" s="7" t="s">
        <v>263</v>
      </c>
      <c r="B37" s="7">
        <v>707654.07779003051</v>
      </c>
      <c r="C37" s="7">
        <v>598542.29762196052</v>
      </c>
      <c r="D37" s="7">
        <v>4305847.4008500045</v>
      </c>
      <c r="E37" s="7">
        <v>1651778.2226485992</v>
      </c>
      <c r="F37" s="7">
        <v>478524.02435679908</v>
      </c>
      <c r="G37" s="7">
        <v>735385.2107325031</v>
      </c>
      <c r="H37" s="7">
        <v>2258672.2548114946</v>
      </c>
      <c r="I37" s="7">
        <v>25473833.282419186</v>
      </c>
      <c r="J37" s="7">
        <v>169441.74010274993</v>
      </c>
      <c r="K37" s="7">
        <v>37295.084213164999</v>
      </c>
      <c r="L37" s="7">
        <v>164141.59673049898</v>
      </c>
      <c r="M37" s="7">
        <v>80578739.948454171</v>
      </c>
      <c r="N37" s="7">
        <v>5664598.3217394408</v>
      </c>
      <c r="O37" s="7">
        <v>1426301.4758558762</v>
      </c>
      <c r="P37" s="7">
        <v>10592836.785172096</v>
      </c>
      <c r="Q37" s="7">
        <v>134843591.72349858</v>
      </c>
      <c r="R37" s="67">
        <f t="shared" si="0"/>
        <v>635837.3818351255</v>
      </c>
      <c r="S37"/>
      <c r="T37"/>
    </row>
    <row r="38" spans="1:20" x14ac:dyDescent="0.25">
      <c r="A38" s="7" t="s">
        <v>47</v>
      </c>
      <c r="B38" s="7">
        <v>13738.3687881771</v>
      </c>
      <c r="D38" s="7">
        <v>243191.0564032624</v>
      </c>
      <c r="E38" s="7">
        <v>111626.80122170964</v>
      </c>
      <c r="F38" s="7">
        <v>8231.9176418287007</v>
      </c>
      <c r="G38" s="7">
        <v>41224.850701539101</v>
      </c>
      <c r="H38" s="7">
        <v>2334949.3339251829</v>
      </c>
      <c r="I38" s="7">
        <v>825430.72454575833</v>
      </c>
      <c r="M38" s="7">
        <v>8425588.5447806977</v>
      </c>
      <c r="N38" s="7">
        <v>664372.46737466322</v>
      </c>
      <c r="O38" s="7">
        <v>5580.4753535325299</v>
      </c>
      <c r="P38" s="7">
        <v>194186.04862519796</v>
      </c>
      <c r="Q38" s="7">
        <v>12868120.58936155</v>
      </c>
      <c r="R38" s="67">
        <f t="shared" si="0"/>
        <v>0</v>
      </c>
      <c r="S38"/>
      <c r="T38"/>
    </row>
    <row r="39" spans="1:20" x14ac:dyDescent="0.25">
      <c r="A39" s="7" t="s">
        <v>48</v>
      </c>
      <c r="B39" s="7">
        <v>438327.8021068169</v>
      </c>
      <c r="C39" s="7">
        <v>121154.00112296618</v>
      </c>
      <c r="D39" s="7">
        <v>1203569.9870276283</v>
      </c>
      <c r="E39" s="7">
        <v>561398.32593906485</v>
      </c>
      <c r="F39" s="7">
        <v>331182.68072550744</v>
      </c>
      <c r="G39" s="7">
        <v>305023.96838920092</v>
      </c>
      <c r="H39" s="7">
        <v>643069.36083027045</v>
      </c>
      <c r="I39" s="7">
        <v>4974144.339695408</v>
      </c>
      <c r="J39" s="7">
        <v>92515.246407035054</v>
      </c>
      <c r="K39" s="7">
        <v>98092.080947992508</v>
      </c>
      <c r="L39" s="7">
        <v>20474.326372381798</v>
      </c>
      <c r="M39" s="7">
        <v>24555401.414063379</v>
      </c>
      <c r="N39" s="7">
        <v>921359.0462702493</v>
      </c>
      <c r="O39" s="7">
        <v>916627.97374990734</v>
      </c>
      <c r="P39" s="7">
        <v>3227762.2758027329</v>
      </c>
      <c r="Q39" s="7">
        <v>38410102.82945054</v>
      </c>
      <c r="R39" s="67">
        <f t="shared" si="0"/>
        <v>219246.08207095868</v>
      </c>
      <c r="S39"/>
      <c r="T39"/>
    </row>
    <row r="40" spans="1:20" x14ac:dyDescent="0.25">
      <c r="A40" s="7" t="s">
        <v>49</v>
      </c>
      <c r="B40" s="7">
        <v>14736.876733312469</v>
      </c>
      <c r="C40" s="7">
        <v>15761.506052443139</v>
      </c>
      <c r="D40" s="7">
        <v>161566.02069769561</v>
      </c>
      <c r="E40" s="7">
        <v>252873.76006989882</v>
      </c>
      <c r="F40" s="7">
        <v>13125.376293730449</v>
      </c>
      <c r="G40" s="7">
        <v>24270.277504547597</v>
      </c>
      <c r="H40" s="7">
        <v>439432.42317040707</v>
      </c>
      <c r="I40" s="7">
        <v>1629280.4684853326</v>
      </c>
      <c r="J40" s="7">
        <v>4090.3287580287201</v>
      </c>
      <c r="K40" s="7">
        <v>11873.351816026599</v>
      </c>
      <c r="M40" s="7">
        <v>22778717.536254924</v>
      </c>
      <c r="N40" s="7">
        <v>1071043.6270505874</v>
      </c>
      <c r="O40" s="7">
        <v>21285.56251355333</v>
      </c>
      <c r="P40" s="7">
        <v>817920.32351729146</v>
      </c>
      <c r="Q40" s="7">
        <v>27255977.438917778</v>
      </c>
      <c r="R40" s="67">
        <f t="shared" si="0"/>
        <v>27634.857868469739</v>
      </c>
      <c r="S40"/>
      <c r="T40"/>
    </row>
    <row r="41" spans="1:20" x14ac:dyDescent="0.25">
      <c r="A41" s="7" t="s">
        <v>234</v>
      </c>
      <c r="B41" s="7">
        <v>43733.8348416429</v>
      </c>
      <c r="C41" s="7">
        <v>108025.49155714699</v>
      </c>
      <c r="D41" s="7">
        <v>236384.22819668252</v>
      </c>
      <c r="E41" s="7">
        <v>193213.81909537964</v>
      </c>
      <c r="F41" s="7">
        <v>392858.10765534855</v>
      </c>
      <c r="G41" s="7">
        <v>45477.034207397788</v>
      </c>
      <c r="H41" s="7">
        <v>498202.63578623626</v>
      </c>
      <c r="I41" s="7">
        <v>1849284.552825117</v>
      </c>
      <c r="J41" s="7">
        <v>79982.609439794382</v>
      </c>
      <c r="L41" s="7">
        <v>3967.6480809034501</v>
      </c>
      <c r="M41" s="7">
        <v>24834305.433445171</v>
      </c>
      <c r="N41" s="7">
        <v>765069.23333149985</v>
      </c>
      <c r="O41" s="7">
        <v>200086.53640657716</v>
      </c>
      <c r="P41" s="7">
        <v>462445.09796645545</v>
      </c>
      <c r="Q41" s="7">
        <v>29713036.262835354</v>
      </c>
      <c r="R41" s="67">
        <f t="shared" si="0"/>
        <v>108025.49155714699</v>
      </c>
      <c r="S41"/>
      <c r="T41"/>
    </row>
    <row r="42" spans="1:20" x14ac:dyDescent="0.25">
      <c r="A42" s="7" t="s">
        <v>50</v>
      </c>
      <c r="B42" s="7">
        <v>159905.71668789067</v>
      </c>
      <c r="C42" s="7">
        <v>19832.591792011401</v>
      </c>
      <c r="D42" s="7">
        <v>71049.973496733583</v>
      </c>
      <c r="E42" s="7">
        <v>164995.33621342259</v>
      </c>
      <c r="F42" s="7">
        <v>36141.336535396069</v>
      </c>
      <c r="G42" s="7">
        <v>103436.5467619774</v>
      </c>
      <c r="H42" s="7">
        <v>108656.39976104238</v>
      </c>
      <c r="I42" s="7">
        <v>699206.10344165412</v>
      </c>
      <c r="J42" s="7">
        <v>11161.278247804821</v>
      </c>
      <c r="M42" s="7">
        <v>12700968.935536707</v>
      </c>
      <c r="N42" s="7">
        <v>375845.26890448888</v>
      </c>
      <c r="O42" s="7">
        <v>503869.67667227838</v>
      </c>
      <c r="P42" s="7">
        <v>580678.30768497009</v>
      </c>
      <c r="Q42" s="7">
        <v>15535747.471736375</v>
      </c>
      <c r="R42" s="67">
        <f t="shared" si="0"/>
        <v>19832.591792011401</v>
      </c>
      <c r="S42"/>
      <c r="T42"/>
    </row>
    <row r="43" spans="1:20" x14ac:dyDescent="0.25">
      <c r="A43" s="7" t="s">
        <v>51</v>
      </c>
      <c r="B43" s="7">
        <v>43178.319194958014</v>
      </c>
      <c r="D43" s="7">
        <v>110116.47303747441</v>
      </c>
      <c r="E43" s="7">
        <v>188520.64761752446</v>
      </c>
      <c r="F43" s="7">
        <v>202092.20989736594</v>
      </c>
      <c r="H43" s="7">
        <v>64501.2617208788</v>
      </c>
      <c r="I43" s="7">
        <v>1246682.506477918</v>
      </c>
      <c r="J43" s="7">
        <v>16807.888515802319</v>
      </c>
      <c r="K43" s="7">
        <v>4508.6910010266402</v>
      </c>
      <c r="M43" s="7">
        <v>10549042.329774067</v>
      </c>
      <c r="N43" s="7">
        <v>514802.39464142057</v>
      </c>
      <c r="P43" s="7">
        <v>166130.68149199654</v>
      </c>
      <c r="Q43" s="7">
        <v>13106383.403370433</v>
      </c>
      <c r="R43" s="67">
        <f t="shared" si="0"/>
        <v>4508.6910010266402</v>
      </c>
      <c r="S43"/>
      <c r="T43"/>
    </row>
    <row r="44" spans="1:20" x14ac:dyDescent="0.25">
      <c r="A44" s="7" t="s">
        <v>52</v>
      </c>
      <c r="B44" s="7">
        <v>382460.06932381715</v>
      </c>
      <c r="C44" s="7">
        <v>201323.5233223894</v>
      </c>
      <c r="D44" s="7">
        <v>1225148.5951604962</v>
      </c>
      <c r="E44" s="7">
        <v>725548.28150875308</v>
      </c>
      <c r="F44" s="7">
        <v>200543.26165141317</v>
      </c>
      <c r="G44" s="7">
        <v>403874.56604784721</v>
      </c>
      <c r="H44" s="7">
        <v>1215936.5703447557</v>
      </c>
      <c r="I44" s="7">
        <v>5216966.5906984992</v>
      </c>
      <c r="J44" s="7">
        <v>204231.75772198683</v>
      </c>
      <c r="K44" s="7">
        <v>38515.704262199099</v>
      </c>
      <c r="L44" s="7">
        <v>24341.64554720265</v>
      </c>
      <c r="M44" s="7">
        <v>25136729.10307182</v>
      </c>
      <c r="N44" s="7">
        <v>579852.27807614498</v>
      </c>
      <c r="O44" s="7">
        <v>604598.88243287418</v>
      </c>
      <c r="P44" s="7">
        <v>5223085.219216641</v>
      </c>
      <c r="Q44" s="7">
        <v>41383156.048386827</v>
      </c>
      <c r="R44" s="67">
        <f t="shared" si="0"/>
        <v>239839.22758458852</v>
      </c>
      <c r="S44"/>
      <c r="T44"/>
    </row>
    <row r="45" spans="1:20" x14ac:dyDescent="0.25">
      <c r="A45" s="7" t="s">
        <v>53</v>
      </c>
      <c r="B45" s="7">
        <v>202589.29730958882</v>
      </c>
      <c r="C45" s="7">
        <v>39892.373504697927</v>
      </c>
      <c r="D45" s="7">
        <v>115915.68566707133</v>
      </c>
      <c r="E45" s="7">
        <v>222252.27063534211</v>
      </c>
      <c r="F45" s="7">
        <v>105687.49942337937</v>
      </c>
      <c r="G45" s="7">
        <v>33044.183415729989</v>
      </c>
      <c r="H45" s="7">
        <v>383894.6162631734</v>
      </c>
      <c r="I45" s="7">
        <v>726586.36542231066</v>
      </c>
      <c r="J45" s="7">
        <v>38475.783532609967</v>
      </c>
      <c r="L45" s="7">
        <v>2656.6240255371399</v>
      </c>
      <c r="M45" s="7">
        <v>11021337.293403143</v>
      </c>
      <c r="N45" s="7">
        <v>373258.68233045179</v>
      </c>
      <c r="O45" s="7">
        <v>1811.0612226404501</v>
      </c>
      <c r="P45" s="7">
        <v>236797.00654585977</v>
      </c>
      <c r="Q45" s="7">
        <v>13504198.742701536</v>
      </c>
      <c r="R45" s="67">
        <f t="shared" si="0"/>
        <v>39892.373504697927</v>
      </c>
      <c r="S45"/>
      <c r="T45"/>
    </row>
    <row r="46" spans="1:20" x14ac:dyDescent="0.25">
      <c r="A46" s="7" t="s">
        <v>54</v>
      </c>
      <c r="C46" s="7">
        <v>67300.821601973803</v>
      </c>
      <c r="D46" s="7">
        <v>146805.03247845883</v>
      </c>
      <c r="E46" s="7">
        <v>146750.24403175461</v>
      </c>
      <c r="F46" s="7">
        <v>25463.501040787221</v>
      </c>
      <c r="G46" s="7">
        <v>46075.719304492522</v>
      </c>
      <c r="H46" s="7">
        <v>140228.68421782099</v>
      </c>
      <c r="I46" s="7">
        <v>407614.47115445894</v>
      </c>
      <c r="M46" s="7">
        <v>10467376.173451034</v>
      </c>
      <c r="N46" s="7">
        <v>101847.3023859064</v>
      </c>
      <c r="O46" s="7">
        <v>79484.612598088497</v>
      </c>
      <c r="P46" s="7">
        <v>261993.53846886154</v>
      </c>
      <c r="Q46" s="7">
        <v>11890940.100733636</v>
      </c>
      <c r="R46" s="67">
        <f t="shared" si="0"/>
        <v>67300.821601973803</v>
      </c>
      <c r="S46"/>
      <c r="T46"/>
    </row>
    <row r="47" spans="1:20" x14ac:dyDescent="0.25">
      <c r="A47" s="7" t="s">
        <v>55</v>
      </c>
      <c r="B47" s="7">
        <v>130887.14397080342</v>
      </c>
      <c r="C47" s="7">
        <v>55543.856090260102</v>
      </c>
      <c r="D47" s="7">
        <v>18063.274515123907</v>
      </c>
      <c r="E47" s="7">
        <v>217754.4830829009</v>
      </c>
      <c r="F47" s="7">
        <v>20432.247690173099</v>
      </c>
      <c r="G47" s="7">
        <v>47848.571228564702</v>
      </c>
      <c r="I47" s="7">
        <v>335622.1025154753</v>
      </c>
      <c r="J47" s="7">
        <v>77437.051188745201</v>
      </c>
      <c r="M47" s="7">
        <v>8547021.4927622844</v>
      </c>
      <c r="N47" s="7">
        <v>326565.03209995199</v>
      </c>
      <c r="O47" s="7">
        <v>111529.0487306279</v>
      </c>
      <c r="P47" s="7">
        <v>303790.32812238473</v>
      </c>
      <c r="Q47" s="7">
        <v>10192494.631997297</v>
      </c>
      <c r="R47" s="67">
        <f t="shared" si="0"/>
        <v>55543.856090260102</v>
      </c>
      <c r="S47"/>
      <c r="T47"/>
    </row>
    <row r="48" spans="1:20" x14ac:dyDescent="0.25">
      <c r="A48" s="7" t="s">
        <v>56</v>
      </c>
      <c r="B48" s="7">
        <v>357389.02239551401</v>
      </c>
      <c r="C48" s="7">
        <v>243217.68509897019</v>
      </c>
      <c r="D48" s="7">
        <v>2482817.3975037141</v>
      </c>
      <c r="E48" s="7">
        <v>782470.81518034975</v>
      </c>
      <c r="F48" s="7">
        <v>159787.61974393832</v>
      </c>
      <c r="G48" s="7">
        <v>281772.46614156943</v>
      </c>
      <c r="H48" s="7">
        <v>501591.24164074915</v>
      </c>
      <c r="I48" s="7">
        <v>8859663.2044971213</v>
      </c>
      <c r="J48" s="7">
        <v>136156.65045425371</v>
      </c>
      <c r="K48" s="7">
        <v>76174.530192030812</v>
      </c>
      <c r="L48" s="7">
        <v>43073.776517929968</v>
      </c>
      <c r="M48" s="7">
        <v>46828867.809565865</v>
      </c>
      <c r="N48" s="7">
        <v>1972915.8828615115</v>
      </c>
      <c r="O48" s="7">
        <v>1014776.7225927892</v>
      </c>
      <c r="P48" s="7">
        <v>4048631.8002978479</v>
      </c>
      <c r="Q48" s="7">
        <v>67789306.62468414</v>
      </c>
      <c r="R48" s="67">
        <f t="shared" si="0"/>
        <v>319392.21529100102</v>
      </c>
      <c r="S48"/>
      <c r="T48"/>
    </row>
    <row r="49" spans="1:20" x14ac:dyDescent="0.25">
      <c r="A49" s="7" t="s">
        <v>57</v>
      </c>
      <c r="B49" s="7">
        <v>21786.86361574442</v>
      </c>
      <c r="C49" s="7">
        <v>12809.627020608999</v>
      </c>
      <c r="D49" s="7">
        <v>356757.45562356402</v>
      </c>
      <c r="E49" s="7">
        <v>259353.79986190185</v>
      </c>
      <c r="F49" s="7">
        <v>222334.40848841422</v>
      </c>
      <c r="G49" s="7">
        <v>54447.424709791121</v>
      </c>
      <c r="H49" s="7">
        <v>261592.45893292536</v>
      </c>
      <c r="I49" s="7">
        <v>764410.63395271939</v>
      </c>
      <c r="J49" s="7">
        <v>5456.8287242759798</v>
      </c>
      <c r="K49" s="7">
        <v>9365.6180272968995</v>
      </c>
      <c r="L49" s="7">
        <v>11188.791669943999</v>
      </c>
      <c r="M49" s="7">
        <v>12197146.514053503</v>
      </c>
      <c r="N49" s="7">
        <v>208643.451222317</v>
      </c>
      <c r="O49" s="7">
        <v>477342.15215972613</v>
      </c>
      <c r="P49" s="7">
        <v>415362.43682821793</v>
      </c>
      <c r="Q49" s="7">
        <v>15277998.464890951</v>
      </c>
      <c r="R49" s="67">
        <f t="shared" si="0"/>
        <v>22175.245047905897</v>
      </c>
      <c r="S49"/>
      <c r="T49"/>
    </row>
    <row r="50" spans="1:20" x14ac:dyDescent="0.25">
      <c r="A50" s="7" t="s">
        <v>236</v>
      </c>
      <c r="B50" s="7">
        <v>158773.57212093621</v>
      </c>
      <c r="C50" s="7">
        <v>502800.41992735519</v>
      </c>
      <c r="D50" s="7">
        <v>1515760.6907783793</v>
      </c>
      <c r="E50" s="7">
        <v>776990.72131397412</v>
      </c>
      <c r="F50" s="7">
        <v>1055308.8319454701</v>
      </c>
      <c r="G50" s="7">
        <v>88686.404628704899</v>
      </c>
      <c r="H50" s="7">
        <v>520042.24635310966</v>
      </c>
      <c r="I50" s="7">
        <v>5213599.7823166512</v>
      </c>
      <c r="J50" s="7">
        <v>51925.102256512801</v>
      </c>
      <c r="K50" s="7">
        <v>7456.4649404647498</v>
      </c>
      <c r="L50" s="7">
        <v>67840.952056342096</v>
      </c>
      <c r="M50" s="7">
        <v>37516521.56633532</v>
      </c>
      <c r="N50" s="7">
        <v>2762502.2507890603</v>
      </c>
      <c r="O50" s="7">
        <v>511062.88074316666</v>
      </c>
      <c r="P50" s="7">
        <v>3968515.7018332952</v>
      </c>
      <c r="Q50" s="7">
        <v>54717787.58833874</v>
      </c>
      <c r="R50" s="67">
        <f t="shared" si="0"/>
        <v>510256.88486781996</v>
      </c>
      <c r="S50"/>
      <c r="T50"/>
    </row>
    <row r="51" spans="1:20" x14ac:dyDescent="0.25">
      <c r="A51" s="7" t="s">
        <v>235</v>
      </c>
      <c r="B51" s="7">
        <v>89182.674718067705</v>
      </c>
      <c r="D51" s="7">
        <v>20108.250619657498</v>
      </c>
      <c r="E51" s="7">
        <v>14139.1154015998</v>
      </c>
      <c r="F51" s="7">
        <v>15255.383300918</v>
      </c>
      <c r="G51" s="7">
        <v>23990.044093072931</v>
      </c>
      <c r="H51" s="7">
        <v>31444.979004388399</v>
      </c>
      <c r="I51" s="7">
        <v>16279.84615517873</v>
      </c>
      <c r="J51" s="7">
        <v>61785.655900881175</v>
      </c>
      <c r="M51" s="7">
        <v>1458989.8806183068</v>
      </c>
      <c r="N51" s="7">
        <v>9238.2948484854205</v>
      </c>
      <c r="P51" s="7">
        <v>49733.258434892203</v>
      </c>
      <c r="Q51" s="7">
        <v>1790147.3830954486</v>
      </c>
      <c r="R51" s="67">
        <f t="shared" si="0"/>
        <v>0</v>
      </c>
      <c r="S51"/>
      <c r="T51"/>
    </row>
    <row r="52" spans="1:20" x14ac:dyDescent="0.25">
      <c r="A52" s="7" t="s">
        <v>58</v>
      </c>
      <c r="B52" s="7">
        <v>6314.9594481700396</v>
      </c>
      <c r="C52" s="7">
        <v>16485.061248020429</v>
      </c>
      <c r="D52" s="7">
        <v>139986.80656745285</v>
      </c>
      <c r="E52" s="7">
        <v>113682.38784226315</v>
      </c>
      <c r="F52" s="7">
        <v>14261.364105179091</v>
      </c>
      <c r="G52" s="7">
        <v>213537.7817189458</v>
      </c>
      <c r="H52" s="7">
        <v>65327.301329337097</v>
      </c>
      <c r="I52" s="7">
        <v>527109.41843031254</v>
      </c>
      <c r="J52" s="7">
        <v>47873.320602208609</v>
      </c>
      <c r="K52" s="7">
        <v>453119.5787089091</v>
      </c>
      <c r="L52" s="7">
        <v>6651.3366837246804</v>
      </c>
      <c r="M52" s="7">
        <v>9635641.2275733929</v>
      </c>
      <c r="N52" s="7">
        <v>312328.79306912271</v>
      </c>
      <c r="O52" s="7">
        <v>444788.93255325418</v>
      </c>
      <c r="P52" s="7">
        <v>226104.84460910663</v>
      </c>
      <c r="Q52" s="7">
        <v>12223213.114489399</v>
      </c>
      <c r="R52" s="67">
        <f t="shared" si="0"/>
        <v>469604.63995692955</v>
      </c>
      <c r="S52"/>
      <c r="T52"/>
    </row>
    <row r="53" spans="1:20" x14ac:dyDescent="0.25">
      <c r="A53" s="7" t="s">
        <v>59</v>
      </c>
      <c r="B53" s="7">
        <v>240886.42688547145</v>
      </c>
      <c r="C53" s="7">
        <v>354287.13950623391</v>
      </c>
      <c r="D53" s="7">
        <v>1188888.0274726055</v>
      </c>
      <c r="E53" s="7">
        <v>400691.54594940541</v>
      </c>
      <c r="F53" s="7">
        <v>85842.163825168973</v>
      </c>
      <c r="G53" s="7">
        <v>288098.79848719388</v>
      </c>
      <c r="H53" s="7">
        <v>566727.61096031708</v>
      </c>
      <c r="I53" s="7">
        <v>11574656.114928767</v>
      </c>
      <c r="J53" s="7">
        <v>131547.36566707157</v>
      </c>
      <c r="K53" s="7">
        <v>28799.581755712901</v>
      </c>
      <c r="L53" s="7">
        <v>1655.71286098617</v>
      </c>
      <c r="M53" s="7">
        <v>16233121.168132955</v>
      </c>
      <c r="N53" s="7">
        <v>702919.82916517626</v>
      </c>
      <c r="O53" s="7">
        <v>971056.21618349827</v>
      </c>
      <c r="P53" s="7">
        <v>2497720.2744166013</v>
      </c>
      <c r="Q53" s="7">
        <v>35266897.976197168</v>
      </c>
      <c r="R53" s="67">
        <f t="shared" si="0"/>
        <v>383086.72126194683</v>
      </c>
      <c r="S53"/>
      <c r="T53"/>
    </row>
    <row r="54" spans="1:20" x14ac:dyDescent="0.25">
      <c r="A54" s="7" t="s">
        <v>237</v>
      </c>
      <c r="B54" s="7">
        <v>12597.680435034001</v>
      </c>
      <c r="C54" s="7">
        <v>59660.443511493373</v>
      </c>
      <c r="D54" s="7">
        <v>631965.38454970438</v>
      </c>
      <c r="E54" s="7">
        <v>532807.47705430561</v>
      </c>
      <c r="F54" s="7">
        <v>295086.93655956053</v>
      </c>
      <c r="G54" s="7">
        <v>179030.68652610632</v>
      </c>
      <c r="H54" s="7">
        <v>437257.98134567734</v>
      </c>
      <c r="I54" s="7">
        <v>3389515.5627857293</v>
      </c>
      <c r="J54" s="7">
        <v>24806.464222221497</v>
      </c>
      <c r="M54" s="7">
        <v>15896359.205420699</v>
      </c>
      <c r="N54" s="7">
        <v>188770.7978768216</v>
      </c>
      <c r="O54" s="7">
        <v>201075.35767991442</v>
      </c>
      <c r="P54" s="7">
        <v>2211394.7287134957</v>
      </c>
      <c r="Q54" s="7">
        <v>24060328.70668076</v>
      </c>
      <c r="R54" s="67">
        <f t="shared" si="0"/>
        <v>59660.443511493373</v>
      </c>
      <c r="S54"/>
      <c r="T54"/>
    </row>
    <row r="55" spans="1:20" x14ac:dyDescent="0.25">
      <c r="A55" s="7" t="s">
        <v>60</v>
      </c>
      <c r="B55" s="7">
        <v>926455.12370087334</v>
      </c>
      <c r="C55" s="7">
        <v>1731042.8205753686</v>
      </c>
      <c r="D55" s="7">
        <v>1990269.5999393335</v>
      </c>
      <c r="E55" s="7">
        <v>686509.1210844249</v>
      </c>
      <c r="F55" s="7">
        <v>306959.45529630606</v>
      </c>
      <c r="G55" s="7">
        <v>260810.65143152888</v>
      </c>
      <c r="H55" s="7">
        <v>808565.75870125787</v>
      </c>
      <c r="I55" s="7">
        <v>13500648.394680677</v>
      </c>
      <c r="J55" s="7">
        <v>503353.30294458644</v>
      </c>
      <c r="K55" s="7">
        <v>14823.917628801901</v>
      </c>
      <c r="L55" s="7">
        <v>459065.28531700134</v>
      </c>
      <c r="M55" s="7">
        <v>28366155.05241951</v>
      </c>
      <c r="N55" s="7">
        <v>2224603.0030522458</v>
      </c>
      <c r="O55" s="7">
        <v>1194609.3745095106</v>
      </c>
      <c r="P55" s="7">
        <v>3362806.4764666171</v>
      </c>
      <c r="Q55" s="7">
        <v>56336677.337748043</v>
      </c>
      <c r="R55" s="67">
        <f t="shared" si="0"/>
        <v>1745866.7382041705</v>
      </c>
      <c r="S55"/>
      <c r="T55"/>
    </row>
    <row r="56" spans="1:20" x14ac:dyDescent="0.25">
      <c r="A56" s="7" t="s">
        <v>61</v>
      </c>
      <c r="B56" s="7">
        <v>232834.41945207596</v>
      </c>
      <c r="C56" s="7">
        <v>63900.743276044799</v>
      </c>
      <c r="D56" s="7">
        <v>303475.74713242083</v>
      </c>
      <c r="E56" s="7">
        <v>252376.46264972963</v>
      </c>
      <c r="F56" s="7">
        <v>26584.576924161083</v>
      </c>
      <c r="G56" s="7">
        <v>58612.640147461352</v>
      </c>
      <c r="H56" s="7">
        <v>421096.98122527706</v>
      </c>
      <c r="I56" s="7">
        <v>2088350.9468693519</v>
      </c>
      <c r="J56" s="7">
        <v>30721.67336070396</v>
      </c>
      <c r="L56" s="7">
        <v>219807.125665489</v>
      </c>
      <c r="M56" s="7">
        <v>20307842.341777883</v>
      </c>
      <c r="N56" s="7">
        <v>622104.09563368931</v>
      </c>
      <c r="O56" s="7">
        <v>231191.41810793901</v>
      </c>
      <c r="P56" s="7">
        <v>456188.5134503764</v>
      </c>
      <c r="Q56" s="7">
        <v>25315087.685672604</v>
      </c>
      <c r="R56" s="67">
        <f t="shared" si="0"/>
        <v>63900.743276044799</v>
      </c>
      <c r="S56"/>
      <c r="T56"/>
    </row>
    <row r="57" spans="1:20" x14ac:dyDescent="0.25">
      <c r="A57" s="7" t="s">
        <v>62</v>
      </c>
      <c r="B57" s="7">
        <v>707686.87549626024</v>
      </c>
      <c r="C57" s="7">
        <v>412436.66375927336</v>
      </c>
      <c r="D57" s="7">
        <v>2140208.1460417304</v>
      </c>
      <c r="E57" s="7">
        <v>837732.77737292647</v>
      </c>
      <c r="F57" s="7">
        <v>874739.02910796902</v>
      </c>
      <c r="G57" s="7">
        <v>789530.22656687105</v>
      </c>
      <c r="H57" s="7">
        <v>876553.4266247045</v>
      </c>
      <c r="I57" s="7">
        <v>14609212.91695901</v>
      </c>
      <c r="J57" s="7">
        <v>201596.87580758973</v>
      </c>
      <c r="K57" s="7">
        <v>107660.5488447697</v>
      </c>
      <c r="L57" s="7">
        <v>60599.16022423235</v>
      </c>
      <c r="M57" s="7">
        <v>43029720.814834334</v>
      </c>
      <c r="N57" s="7">
        <v>1777773.1443673039</v>
      </c>
      <c r="O57" s="7">
        <v>729480.81099786458</v>
      </c>
      <c r="P57" s="7">
        <v>5027237.8087062584</v>
      </c>
      <c r="Q57" s="7">
        <v>72182169.225711092</v>
      </c>
      <c r="R57" s="67">
        <f t="shared" si="0"/>
        <v>520097.21260404307</v>
      </c>
      <c r="S57"/>
      <c r="T57"/>
    </row>
    <row r="58" spans="1:20" x14ac:dyDescent="0.25">
      <c r="A58" s="7" t="s">
        <v>63</v>
      </c>
      <c r="B58" s="7">
        <v>368265.76625241444</v>
      </c>
      <c r="C58" s="7">
        <v>330336.18774581497</v>
      </c>
      <c r="D58" s="7">
        <v>815361.24094547553</v>
      </c>
      <c r="E58" s="7">
        <v>707066.25779007887</v>
      </c>
      <c r="F58" s="7">
        <v>302104.47113176849</v>
      </c>
      <c r="G58" s="7">
        <v>156453.83087456951</v>
      </c>
      <c r="H58" s="7">
        <v>565327.70039878006</v>
      </c>
      <c r="I58" s="7">
        <v>4137079.0026999717</v>
      </c>
      <c r="J58" s="7">
        <v>198007.5851908875</v>
      </c>
      <c r="L58" s="7">
        <v>23559.087004853569</v>
      </c>
      <c r="M58" s="7">
        <v>48940784.9346577</v>
      </c>
      <c r="N58" s="7">
        <v>2067348.9693994478</v>
      </c>
      <c r="O58" s="7">
        <v>740048.26748907822</v>
      </c>
      <c r="P58" s="7">
        <v>3373495.4379233518</v>
      </c>
      <c r="Q58" s="7">
        <v>62725238.739504188</v>
      </c>
      <c r="R58" s="67">
        <f t="shared" si="0"/>
        <v>330336.18774581497</v>
      </c>
      <c r="S58"/>
      <c r="T58"/>
    </row>
    <row r="59" spans="1:20" x14ac:dyDescent="0.25">
      <c r="A59" s="7" t="s">
        <v>238</v>
      </c>
      <c r="B59" s="7">
        <v>812286.62710122764</v>
      </c>
      <c r="C59" s="7">
        <v>1518762.8954081789</v>
      </c>
      <c r="D59" s="7">
        <v>1894475.7009061826</v>
      </c>
      <c r="E59" s="7">
        <v>1232169.1696278644</v>
      </c>
      <c r="F59" s="7">
        <v>1784896.432892821</v>
      </c>
      <c r="G59" s="7">
        <v>220688.57176714143</v>
      </c>
      <c r="H59" s="7">
        <v>743309.24828941014</v>
      </c>
      <c r="I59" s="7">
        <v>27450162.112161431</v>
      </c>
      <c r="J59" s="7">
        <v>98118.229086323496</v>
      </c>
      <c r="K59" s="7">
        <v>206403.66231289555</v>
      </c>
      <c r="L59" s="7">
        <v>257999.85098368986</v>
      </c>
      <c r="M59" s="7">
        <v>19674845.104275871</v>
      </c>
      <c r="N59" s="7">
        <v>2253599.7132191379</v>
      </c>
      <c r="O59" s="7">
        <v>1064891.4650997815</v>
      </c>
      <c r="P59" s="7">
        <v>3489783.4706397168</v>
      </c>
      <c r="Q59" s="7">
        <v>62702392.253771678</v>
      </c>
      <c r="R59" s="67">
        <f t="shared" si="0"/>
        <v>1725166.5577210744</v>
      </c>
      <c r="S59"/>
      <c r="T59"/>
    </row>
    <row r="60" spans="1:20" x14ac:dyDescent="0.25">
      <c r="A60" s="7" t="s">
        <v>64</v>
      </c>
      <c r="B60" s="7">
        <v>729418.71259109897</v>
      </c>
      <c r="C60" s="7">
        <v>1355942.3436394166</v>
      </c>
      <c r="D60" s="7">
        <v>2866708.9410348549</v>
      </c>
      <c r="E60" s="7">
        <v>1572523.5494392549</v>
      </c>
      <c r="F60" s="7">
        <v>306043.97203085979</v>
      </c>
      <c r="G60" s="7">
        <v>805012.35229357705</v>
      </c>
      <c r="H60" s="7">
        <v>1289751.6874090726</v>
      </c>
      <c r="I60" s="7">
        <v>24698224.974218331</v>
      </c>
      <c r="J60" s="7">
        <v>515518.73534289794</v>
      </c>
      <c r="K60" s="7">
        <v>13038.3202840999</v>
      </c>
      <c r="M60" s="7">
        <v>22709245.093287099</v>
      </c>
      <c r="N60" s="7">
        <v>3358668.0332250646</v>
      </c>
      <c r="O60" s="7">
        <v>3960396.199990191</v>
      </c>
      <c r="P60" s="7">
        <v>6360774.6306319525</v>
      </c>
      <c r="Q60" s="7">
        <v>70541267.545417771</v>
      </c>
      <c r="R60" s="67">
        <f t="shared" si="0"/>
        <v>1368980.6639235164</v>
      </c>
      <c r="S60"/>
      <c r="T60"/>
    </row>
    <row r="61" spans="1:20" x14ac:dyDescent="0.25">
      <c r="A61" s="7" t="s">
        <v>65</v>
      </c>
      <c r="B61" s="7">
        <v>8505.3781087163698</v>
      </c>
      <c r="C61" s="7">
        <v>13682.886866847901</v>
      </c>
      <c r="D61" s="7">
        <v>6924.4510704110317</v>
      </c>
      <c r="E61" s="7">
        <v>25526.271472986366</v>
      </c>
      <c r="F61" s="7">
        <v>624479.74831175664</v>
      </c>
      <c r="G61" s="7">
        <v>41425.138638471006</v>
      </c>
      <c r="H61" s="7">
        <v>27498.180467001599</v>
      </c>
      <c r="I61" s="7">
        <v>504220.55922740826</v>
      </c>
      <c r="J61" s="7">
        <v>32279.607504783562</v>
      </c>
      <c r="K61" s="7">
        <v>2339.3415778415601</v>
      </c>
      <c r="M61" s="7">
        <v>2572389.6558613079</v>
      </c>
      <c r="N61" s="7">
        <v>66981.197727548701</v>
      </c>
      <c r="O61" s="7">
        <v>5182.1094632346403</v>
      </c>
      <c r="P61" s="7">
        <v>46399.748503751129</v>
      </c>
      <c r="Q61" s="7">
        <v>3977834.2748020669</v>
      </c>
      <c r="R61" s="67">
        <f t="shared" si="0"/>
        <v>16022.228444689461</v>
      </c>
      <c r="S61"/>
      <c r="T61"/>
    </row>
    <row r="62" spans="1:20" x14ac:dyDescent="0.25">
      <c r="A62" s="7" t="s">
        <v>66</v>
      </c>
      <c r="B62" s="7">
        <v>67479.533777877034</v>
      </c>
      <c r="C62" s="7">
        <v>13355.47366340655</v>
      </c>
      <c r="D62" s="7">
        <v>13343.354656035699</v>
      </c>
      <c r="E62" s="7">
        <v>154163.10866818053</v>
      </c>
      <c r="F62" s="7">
        <v>54836.952534541648</v>
      </c>
      <c r="G62" s="7">
        <v>2682.4767733877002</v>
      </c>
      <c r="H62" s="7">
        <v>113256.70945086569</v>
      </c>
      <c r="I62" s="7">
        <v>179009.04486732202</v>
      </c>
      <c r="J62" s="7">
        <v>9904.8319701143901</v>
      </c>
      <c r="M62" s="7">
        <v>8229660.1550654648</v>
      </c>
      <c r="N62" s="7">
        <v>317696.01150808972</v>
      </c>
      <c r="O62" s="7">
        <v>10874.352559781601</v>
      </c>
      <c r="P62" s="7">
        <v>186592.99919625637</v>
      </c>
      <c r="Q62" s="7">
        <v>9352855.0046913233</v>
      </c>
      <c r="R62" s="67">
        <f t="shared" si="0"/>
        <v>13355.47366340655</v>
      </c>
      <c r="S62"/>
      <c r="T62"/>
    </row>
    <row r="63" spans="1:20" x14ac:dyDescent="0.25">
      <c r="A63" s="7" t="s">
        <v>67</v>
      </c>
      <c r="B63" s="7">
        <v>993250.14115719823</v>
      </c>
      <c r="C63" s="7">
        <v>740067.39757791546</v>
      </c>
      <c r="D63" s="7">
        <v>3361252.7276414777</v>
      </c>
      <c r="E63" s="7">
        <v>1888221.7418387516</v>
      </c>
      <c r="F63" s="7">
        <v>779314.29742644716</v>
      </c>
      <c r="G63" s="7">
        <v>377104.10154121037</v>
      </c>
      <c r="H63" s="7">
        <v>1264439.295580032</v>
      </c>
      <c r="I63" s="7">
        <v>20875041.418495186</v>
      </c>
      <c r="J63" s="7">
        <v>318000.38810919784</v>
      </c>
      <c r="K63" s="7">
        <v>23880.2851005308</v>
      </c>
      <c r="L63" s="7">
        <v>107015.37229389163</v>
      </c>
      <c r="M63" s="7">
        <v>65453268.607844763</v>
      </c>
      <c r="N63" s="7">
        <v>3344758.9461962278</v>
      </c>
      <c r="O63" s="7">
        <v>1612461.3675788804</v>
      </c>
      <c r="P63" s="7">
        <v>6889433.9858208559</v>
      </c>
      <c r="Q63" s="7">
        <v>108027510.07420257</v>
      </c>
      <c r="R63" s="67">
        <f t="shared" si="0"/>
        <v>763947.68267844629</v>
      </c>
      <c r="S63"/>
      <c r="T63"/>
    </row>
    <row r="64" spans="1:20" x14ac:dyDescent="0.25">
      <c r="A64" s="7" t="s">
        <v>68</v>
      </c>
      <c r="B64" s="7">
        <v>247174.5107912473</v>
      </c>
      <c r="C64" s="7">
        <v>45645.722454506125</v>
      </c>
      <c r="D64" s="7">
        <v>468069.43453445699</v>
      </c>
      <c r="E64" s="7">
        <v>471175.60604531708</v>
      </c>
      <c r="F64" s="7">
        <v>153331.14963946206</v>
      </c>
      <c r="G64" s="7">
        <v>102735.67873464865</v>
      </c>
      <c r="H64" s="7">
        <v>327127.60700054257</v>
      </c>
      <c r="I64" s="7">
        <v>5748258.0543235652</v>
      </c>
      <c r="J64" s="7">
        <v>60592.161880212458</v>
      </c>
      <c r="L64" s="7">
        <v>84061.083320969148</v>
      </c>
      <c r="M64" s="7">
        <v>20880210.393967994</v>
      </c>
      <c r="N64" s="7">
        <v>482907.10198216978</v>
      </c>
      <c r="O64" s="7">
        <v>622004.89176456968</v>
      </c>
      <c r="P64" s="7">
        <v>604007.04630928941</v>
      </c>
      <c r="Q64" s="7">
        <v>30297300.442748949</v>
      </c>
      <c r="R64" s="67">
        <f t="shared" si="0"/>
        <v>45645.722454506125</v>
      </c>
      <c r="S64"/>
      <c r="T64"/>
    </row>
    <row r="65" spans="1:20" x14ac:dyDescent="0.25">
      <c r="A65" s="7" t="s">
        <v>69</v>
      </c>
      <c r="B65" s="7">
        <v>130889.701405069</v>
      </c>
      <c r="C65" s="7">
        <v>54317.472921294335</v>
      </c>
      <c r="D65" s="7">
        <v>833880.31925802573</v>
      </c>
      <c r="E65" s="7">
        <v>389255.37963869353</v>
      </c>
      <c r="F65" s="7">
        <v>35480.60497813033</v>
      </c>
      <c r="G65" s="7">
        <v>20608.453919300002</v>
      </c>
      <c r="H65" s="7">
        <v>121225.3662231183</v>
      </c>
      <c r="I65" s="7">
        <v>4012523.8935298957</v>
      </c>
      <c r="J65" s="7">
        <v>34329.502353159143</v>
      </c>
      <c r="L65" s="7">
        <v>76850.641387972209</v>
      </c>
      <c r="M65" s="7">
        <v>17483675.424228732</v>
      </c>
      <c r="N65" s="7">
        <v>633197.99792176089</v>
      </c>
      <c r="O65" s="7">
        <v>728133.70954375959</v>
      </c>
      <c r="P65" s="7">
        <v>1145443.2122994354</v>
      </c>
      <c r="Q65" s="7">
        <v>25699811.679608349</v>
      </c>
      <c r="R65" s="67">
        <f t="shared" si="0"/>
        <v>54317.472921294335</v>
      </c>
      <c r="S65"/>
      <c r="T65"/>
    </row>
    <row r="66" spans="1:20" x14ac:dyDescent="0.25">
      <c r="A66" s="7" t="s">
        <v>70</v>
      </c>
      <c r="B66" s="7">
        <v>58494.077757942781</v>
      </c>
      <c r="C66" s="7">
        <v>91744.548539848984</v>
      </c>
      <c r="D66" s="7">
        <v>145247.54029432536</v>
      </c>
      <c r="E66" s="7">
        <v>376886.33806293411</v>
      </c>
      <c r="F66" s="7">
        <v>469457.71559741849</v>
      </c>
      <c r="G66" s="7">
        <v>145586.28798916875</v>
      </c>
      <c r="H66" s="7">
        <v>816867.06786528695</v>
      </c>
      <c r="I66" s="7">
        <v>1991817.6691731305</v>
      </c>
      <c r="J66" s="7">
        <v>196095.52604743303</v>
      </c>
      <c r="L66" s="7">
        <v>49920.26602217069</v>
      </c>
      <c r="M66" s="7">
        <v>20050432.92592169</v>
      </c>
      <c r="N66" s="7">
        <v>286922.83833089238</v>
      </c>
      <c r="P66" s="7">
        <v>1162080.7861620756</v>
      </c>
      <c r="Q66" s="7">
        <v>25841553.587764315</v>
      </c>
      <c r="R66" s="67">
        <f t="shared" si="0"/>
        <v>91744.548539848984</v>
      </c>
      <c r="S66"/>
      <c r="T66"/>
    </row>
    <row r="67" spans="1:20" x14ac:dyDescent="0.25">
      <c r="A67" s="7" t="s">
        <v>71</v>
      </c>
      <c r="D67" s="7">
        <v>24599.008471169527</v>
      </c>
      <c r="E67" s="7">
        <v>37044.248840789231</v>
      </c>
      <c r="F67" s="7">
        <v>7960.4037000914504</v>
      </c>
      <c r="G67" s="7">
        <v>34114.347918947831</v>
      </c>
      <c r="H67" s="7">
        <v>55768.777608710698</v>
      </c>
      <c r="I67" s="7">
        <v>173835.5013170056</v>
      </c>
      <c r="M67" s="7">
        <v>2045678.7184024483</v>
      </c>
      <c r="N67" s="7">
        <v>88438.2770625876</v>
      </c>
      <c r="O67" s="7">
        <v>66857.983907137706</v>
      </c>
      <c r="P67" s="7">
        <v>53095.4056415425</v>
      </c>
      <c r="Q67" s="7">
        <v>2587392.6728704302</v>
      </c>
      <c r="R67" s="67">
        <f t="shared" si="0"/>
        <v>0</v>
      </c>
      <c r="S67"/>
      <c r="T67"/>
    </row>
    <row r="68" spans="1:20" x14ac:dyDescent="0.25">
      <c r="A68" s="7" t="s">
        <v>72</v>
      </c>
      <c r="B68" s="7">
        <v>431175.09142129152</v>
      </c>
      <c r="C68" s="7">
        <v>333325.89945313206</v>
      </c>
      <c r="D68" s="7">
        <v>1883555.4283679209</v>
      </c>
      <c r="E68" s="7">
        <v>787121.91006606212</v>
      </c>
      <c r="F68" s="7">
        <v>525386.75226751366</v>
      </c>
      <c r="G68" s="7">
        <v>890601.20030192286</v>
      </c>
      <c r="H68" s="7">
        <v>222530.74844962376</v>
      </c>
      <c r="I68" s="7">
        <v>12439603.322769467</v>
      </c>
      <c r="J68" s="7">
        <v>224392.82924429167</v>
      </c>
      <c r="K68" s="7">
        <v>30577.472337913801</v>
      </c>
      <c r="L68" s="7">
        <v>89002.536062940024</v>
      </c>
      <c r="M68" s="7">
        <v>35536617.531214952</v>
      </c>
      <c r="N68" s="7">
        <v>2419009.7728341841</v>
      </c>
      <c r="O68" s="7">
        <v>1471149.9817273528</v>
      </c>
      <c r="P68" s="7">
        <v>4993638.5304031726</v>
      </c>
      <c r="Q68" s="7">
        <v>62277689.006921738</v>
      </c>
      <c r="R68" s="67">
        <f t="shared" ref="R68:R131" si="1">+K68+C68</f>
        <v>363903.37179104588</v>
      </c>
      <c r="S68"/>
      <c r="T68"/>
    </row>
    <row r="69" spans="1:20" x14ac:dyDescent="0.25">
      <c r="A69" s="7" t="s">
        <v>73</v>
      </c>
      <c r="B69" s="7">
        <v>40255.603755472752</v>
      </c>
      <c r="C69" s="7">
        <v>29234.2997346638</v>
      </c>
      <c r="D69" s="7">
        <v>322972.35767419939</v>
      </c>
      <c r="E69" s="7">
        <v>182617.38802459885</v>
      </c>
      <c r="F69" s="7">
        <v>196006.37037914331</v>
      </c>
      <c r="G69" s="7">
        <v>55220.388026847802</v>
      </c>
      <c r="H69" s="7">
        <v>707800.23087976058</v>
      </c>
      <c r="I69" s="7">
        <v>1547678.8803938024</v>
      </c>
      <c r="J69" s="7">
        <v>66228.907100115044</v>
      </c>
      <c r="L69" s="7">
        <v>3199.4109041356301</v>
      </c>
      <c r="M69" s="7">
        <v>16672967.428382404</v>
      </c>
      <c r="N69" s="7">
        <v>337377.65131175146</v>
      </c>
      <c r="O69" s="7">
        <v>207346.10783145751</v>
      </c>
      <c r="P69" s="7">
        <v>672553.38741919992</v>
      </c>
      <c r="Q69" s="7">
        <v>21041458.411817554</v>
      </c>
      <c r="R69" s="67">
        <f t="shared" si="1"/>
        <v>29234.2997346638</v>
      </c>
      <c r="S69"/>
      <c r="T69"/>
    </row>
    <row r="70" spans="1:20" x14ac:dyDescent="0.25">
      <c r="A70" s="7" t="s">
        <v>74</v>
      </c>
      <c r="C70" s="7">
        <v>28803.511065291928</v>
      </c>
      <c r="D70" s="7">
        <v>545090.87736079539</v>
      </c>
      <c r="E70" s="7">
        <v>357785.96002658759</v>
      </c>
      <c r="F70" s="7">
        <v>29179.866282416551</v>
      </c>
      <c r="G70" s="7">
        <v>35611.480231496324</v>
      </c>
      <c r="H70" s="7">
        <v>137629.82345871278</v>
      </c>
      <c r="I70" s="7">
        <v>2544886.1016122042</v>
      </c>
      <c r="J70" s="7">
        <v>33401.9783953921</v>
      </c>
      <c r="K70" s="7">
        <v>2810.71758316159</v>
      </c>
      <c r="M70" s="7">
        <v>17144077.465842836</v>
      </c>
      <c r="N70" s="7">
        <v>505392.42308714951</v>
      </c>
      <c r="O70" s="7">
        <v>388669.68476024235</v>
      </c>
      <c r="P70" s="7">
        <v>1588081.5138727149</v>
      </c>
      <c r="Q70" s="7">
        <v>23341421.403579004</v>
      </c>
      <c r="R70" s="67">
        <f t="shared" si="1"/>
        <v>31614.228648453518</v>
      </c>
      <c r="S70"/>
      <c r="T70"/>
    </row>
    <row r="71" spans="1:20" x14ac:dyDescent="0.25">
      <c r="A71" s="7" t="s">
        <v>239</v>
      </c>
      <c r="B71" s="7">
        <v>1110611.7769441928</v>
      </c>
      <c r="C71" s="7">
        <v>969492.04651990358</v>
      </c>
      <c r="D71" s="7">
        <v>13661510.984365232</v>
      </c>
      <c r="E71" s="7">
        <v>2804570.5951182838</v>
      </c>
      <c r="F71" s="7">
        <v>1629007.5964533454</v>
      </c>
      <c r="G71" s="7">
        <v>2201628.114306184</v>
      </c>
      <c r="H71" s="7">
        <v>4190070.3230257058</v>
      </c>
      <c r="I71" s="7">
        <v>63918756.341022395</v>
      </c>
      <c r="J71" s="7">
        <v>428667.77890134807</v>
      </c>
      <c r="K71" s="7">
        <v>46475.172854606011</v>
      </c>
      <c r="L71" s="7">
        <v>186125.87852697156</v>
      </c>
      <c r="M71" s="7">
        <v>98329729.742283374</v>
      </c>
      <c r="N71" s="7">
        <v>7398058.4288248383</v>
      </c>
      <c r="O71" s="7">
        <v>5362022.4722574707</v>
      </c>
      <c r="P71" s="7">
        <v>22015152.858745214</v>
      </c>
      <c r="Q71" s="7">
        <v>224251880.11014906</v>
      </c>
      <c r="R71" s="67">
        <f t="shared" si="1"/>
        <v>1015967.2193745096</v>
      </c>
      <c r="S71"/>
      <c r="T71"/>
    </row>
    <row r="72" spans="1:20" x14ac:dyDescent="0.25">
      <c r="A72" s="7" t="s">
        <v>75</v>
      </c>
      <c r="B72" s="7">
        <v>14403.799867834599</v>
      </c>
      <c r="C72" s="7">
        <v>202180.71441431349</v>
      </c>
      <c r="D72" s="7">
        <v>187857.76251103851</v>
      </c>
      <c r="E72" s="7">
        <v>260703.32872226177</v>
      </c>
      <c r="F72" s="7">
        <v>64974.201700025529</v>
      </c>
      <c r="G72" s="7">
        <v>4472.5294444012143</v>
      </c>
      <c r="H72" s="7">
        <v>4735.6194117189398</v>
      </c>
      <c r="I72" s="7">
        <v>638708.30806956522</v>
      </c>
      <c r="J72" s="7">
        <v>603054.04133263021</v>
      </c>
      <c r="L72" s="7">
        <v>4295.0481172424406</v>
      </c>
      <c r="M72" s="7">
        <v>8856932.9896959886</v>
      </c>
      <c r="N72" s="7">
        <v>518296.09548375802</v>
      </c>
      <c r="P72" s="7">
        <v>478221.30625340214</v>
      </c>
      <c r="Q72" s="7">
        <v>11838835.74502418</v>
      </c>
      <c r="R72" s="67">
        <f t="shared" si="1"/>
        <v>202180.71441431349</v>
      </c>
      <c r="S72"/>
      <c r="T72"/>
    </row>
    <row r="73" spans="1:20" x14ac:dyDescent="0.25">
      <c r="A73" s="7" t="s">
        <v>76</v>
      </c>
      <c r="B73" s="7">
        <v>45151.388587243498</v>
      </c>
      <c r="C73" s="7">
        <v>6225.3792082546497</v>
      </c>
      <c r="D73" s="7">
        <v>36396.810751440244</v>
      </c>
      <c r="E73" s="7">
        <v>30575.970532365951</v>
      </c>
      <c r="F73" s="7">
        <v>45621.927978136591</v>
      </c>
      <c r="G73" s="7">
        <v>9581.993650328568</v>
      </c>
      <c r="I73" s="7">
        <v>200187.32681669702</v>
      </c>
      <c r="M73" s="7">
        <v>4634160.4667250551</v>
      </c>
      <c r="N73" s="7">
        <v>130330.163316907</v>
      </c>
      <c r="P73" s="7">
        <v>43767.040041619184</v>
      </c>
      <c r="Q73" s="7">
        <v>5181998.4676080476</v>
      </c>
      <c r="R73" s="67">
        <f t="shared" si="1"/>
        <v>6225.3792082546497</v>
      </c>
      <c r="S73"/>
      <c r="T73"/>
    </row>
    <row r="74" spans="1:20" x14ac:dyDescent="0.25">
      <c r="A74" s="7" t="s">
        <v>77</v>
      </c>
      <c r="B74" s="7">
        <v>41410.360855808882</v>
      </c>
      <c r="C74" s="7">
        <v>66721.453165513507</v>
      </c>
      <c r="D74" s="7">
        <v>82502.508132100251</v>
      </c>
      <c r="E74" s="7">
        <v>112169.44155124128</v>
      </c>
      <c r="F74" s="7">
        <v>58913.277018021698</v>
      </c>
      <c r="G74" s="7">
        <v>166558.5834013678</v>
      </c>
      <c r="H74" s="7">
        <v>301512.12726854562</v>
      </c>
      <c r="I74" s="7">
        <v>794742.55071646557</v>
      </c>
      <c r="J74" s="7">
        <v>183858.16693271245</v>
      </c>
      <c r="K74" s="7">
        <v>10383.2840434726</v>
      </c>
      <c r="M74" s="7">
        <v>12503397.498759612</v>
      </c>
      <c r="N74" s="7">
        <v>305754.63089047442</v>
      </c>
      <c r="O74" s="7">
        <v>109451.43988913836</v>
      </c>
      <c r="P74" s="7">
        <v>677853.054727218</v>
      </c>
      <c r="Q74" s="7">
        <v>15415228.377351692</v>
      </c>
      <c r="R74" s="67">
        <f t="shared" si="1"/>
        <v>77104.737208986102</v>
      </c>
      <c r="S74"/>
      <c r="T74"/>
    </row>
    <row r="75" spans="1:20" x14ac:dyDescent="0.25">
      <c r="A75" s="7" t="s">
        <v>78</v>
      </c>
      <c r="B75" s="65">
        <v>1331056.3499562822</v>
      </c>
      <c r="C75" s="65">
        <v>5617481.6730329338</v>
      </c>
      <c r="D75" s="65">
        <v>10503641.657079266</v>
      </c>
      <c r="E75" s="65">
        <v>2314664.5091951881</v>
      </c>
      <c r="F75" s="65">
        <v>483973.90255122556</v>
      </c>
      <c r="G75" s="65">
        <v>1902637.7368390993</v>
      </c>
      <c r="H75" s="65">
        <v>1570335.1234652838</v>
      </c>
      <c r="I75" s="65">
        <v>54184180.06255497</v>
      </c>
      <c r="J75" s="65">
        <v>779307.4206256076</v>
      </c>
      <c r="K75" s="65">
        <v>15479.89108889313</v>
      </c>
      <c r="L75" s="65">
        <v>762660.05149063235</v>
      </c>
      <c r="M75" s="65">
        <v>96741374.212614119</v>
      </c>
      <c r="N75" s="65">
        <v>8201873.0677676424</v>
      </c>
      <c r="O75" s="65">
        <v>5216535.3698502555</v>
      </c>
      <c r="P75" s="65">
        <v>19829809.495448735</v>
      </c>
      <c r="Q75" s="65">
        <v>209455010.52356014</v>
      </c>
      <c r="R75" s="67">
        <f t="shared" si="1"/>
        <v>5632961.5641218266</v>
      </c>
      <c r="S75"/>
      <c r="T75"/>
    </row>
    <row r="76" spans="1:20" x14ac:dyDescent="0.25">
      <c r="A76" s="7" t="s">
        <v>79</v>
      </c>
      <c r="B76" s="7">
        <v>275115.22511800606</v>
      </c>
      <c r="C76" s="7">
        <v>92747.329690316445</v>
      </c>
      <c r="D76" s="7">
        <v>317142.27634445555</v>
      </c>
      <c r="E76" s="7">
        <v>1015193.057153999</v>
      </c>
      <c r="F76" s="7">
        <v>3536347.8850116339</v>
      </c>
      <c r="G76" s="7">
        <v>117448.3594326929</v>
      </c>
      <c r="H76" s="7">
        <v>380250.7720679401</v>
      </c>
      <c r="I76" s="7">
        <v>8771955.0611344669</v>
      </c>
      <c r="J76" s="7">
        <v>125274.15881304623</v>
      </c>
      <c r="M76" s="7">
        <v>18898112.782494448</v>
      </c>
      <c r="N76" s="7">
        <v>434781.13615963771</v>
      </c>
      <c r="O76" s="7">
        <v>1608328.8378993226</v>
      </c>
      <c r="P76" s="7">
        <v>888297.74710399751</v>
      </c>
      <c r="Q76" s="7">
        <v>36460994.628423959</v>
      </c>
      <c r="R76" s="67">
        <f t="shared" si="1"/>
        <v>92747.329690316445</v>
      </c>
      <c r="S76"/>
      <c r="T76"/>
    </row>
    <row r="77" spans="1:20" x14ac:dyDescent="0.25">
      <c r="A77" s="7" t="s">
        <v>264</v>
      </c>
      <c r="B77" s="7">
        <v>391973.99102379684</v>
      </c>
      <c r="C77" s="7">
        <v>14868.004564098199</v>
      </c>
      <c r="D77" s="7">
        <v>174327.93729255689</v>
      </c>
      <c r="E77" s="7">
        <v>267602.84595967864</v>
      </c>
      <c r="F77" s="7">
        <v>13893.928429317701</v>
      </c>
      <c r="G77" s="7">
        <v>59283.958180713875</v>
      </c>
      <c r="H77" s="7">
        <v>148793.215274107</v>
      </c>
      <c r="I77" s="7">
        <v>775908.11716446921</v>
      </c>
      <c r="K77" s="7">
        <v>19358.09524017544</v>
      </c>
      <c r="L77" s="7">
        <v>6899.3278886154903</v>
      </c>
      <c r="M77" s="7">
        <v>12076225.149776107</v>
      </c>
      <c r="N77" s="7">
        <v>491663.09429801104</v>
      </c>
      <c r="O77" s="7">
        <v>93697.450885231781</v>
      </c>
      <c r="P77" s="7">
        <v>405095.99747507239</v>
      </c>
      <c r="Q77" s="7">
        <v>14939591.113451952</v>
      </c>
      <c r="R77" s="67">
        <f t="shared" si="1"/>
        <v>34226.099804273639</v>
      </c>
      <c r="S77"/>
      <c r="T77"/>
    </row>
    <row r="78" spans="1:20" x14ac:dyDescent="0.25">
      <c r="A78" s="7" t="s">
        <v>81</v>
      </c>
      <c r="B78" s="7">
        <v>591874.00059841946</v>
      </c>
      <c r="C78" s="7">
        <v>1033533.9864158649</v>
      </c>
      <c r="D78" s="7">
        <v>4153758.3647147524</v>
      </c>
      <c r="E78" s="7">
        <v>1780383.6629377096</v>
      </c>
      <c r="F78" s="7">
        <v>674787.17964140908</v>
      </c>
      <c r="G78" s="7">
        <v>599039.06793691241</v>
      </c>
      <c r="H78" s="7">
        <v>4994951.2014939841</v>
      </c>
      <c r="I78" s="7">
        <v>14311774.630117178</v>
      </c>
      <c r="J78" s="7">
        <v>663257.474801303</v>
      </c>
      <c r="K78" s="7">
        <v>85907.727515436913</v>
      </c>
      <c r="L78" s="7">
        <v>114597.47964987287</v>
      </c>
      <c r="M78" s="7">
        <v>73843090.737270385</v>
      </c>
      <c r="N78" s="7">
        <v>5193980.5791786322</v>
      </c>
      <c r="O78" s="7">
        <v>1825401.2962717565</v>
      </c>
      <c r="P78" s="7">
        <v>10895585.355927378</v>
      </c>
      <c r="Q78" s="7">
        <v>120761922.744471</v>
      </c>
      <c r="R78" s="67">
        <f t="shared" si="1"/>
        <v>1119441.7139313018</v>
      </c>
      <c r="S78"/>
      <c r="T78"/>
    </row>
    <row r="79" spans="1:20" x14ac:dyDescent="0.25">
      <c r="A79" s="7" t="s">
        <v>82</v>
      </c>
      <c r="B79" s="7">
        <v>49545.36811347086</v>
      </c>
      <c r="C79" s="7">
        <v>36136.996620594335</v>
      </c>
      <c r="D79" s="7">
        <v>66330.766518380231</v>
      </c>
      <c r="E79" s="7">
        <v>244933.12113252425</v>
      </c>
      <c r="F79" s="7">
        <v>87521.342217405312</v>
      </c>
      <c r="G79" s="7">
        <v>49888.630808731439</v>
      </c>
      <c r="H79" s="7">
        <v>200913.08033823411</v>
      </c>
      <c r="I79" s="7">
        <v>1595483.116425904</v>
      </c>
      <c r="J79" s="7">
        <v>6221.2269256732798</v>
      </c>
      <c r="M79" s="7">
        <v>17089804.36246654</v>
      </c>
      <c r="N79" s="7">
        <v>434325.74204774154</v>
      </c>
      <c r="O79" s="7">
        <v>338457.67260840943</v>
      </c>
      <c r="P79" s="7">
        <v>971642.07103865698</v>
      </c>
      <c r="Q79" s="7">
        <v>21171203.497262266</v>
      </c>
      <c r="R79" s="67">
        <f t="shared" si="1"/>
        <v>36136.996620594335</v>
      </c>
      <c r="S79"/>
      <c r="T79"/>
    </row>
    <row r="80" spans="1:20" x14ac:dyDescent="0.25">
      <c r="A80" s="7" t="s">
        <v>83</v>
      </c>
      <c r="B80" s="7">
        <v>164676.74424687118</v>
      </c>
      <c r="C80" s="7">
        <v>5702.2650441452497</v>
      </c>
      <c r="D80" s="7">
        <v>37371.248200761402</v>
      </c>
      <c r="E80" s="7">
        <v>110266.73946451322</v>
      </c>
      <c r="F80" s="7">
        <v>23310.275721960323</v>
      </c>
      <c r="G80" s="7">
        <v>6360.6838013449033</v>
      </c>
      <c r="H80" s="7">
        <v>20110.835924467243</v>
      </c>
      <c r="I80" s="7">
        <v>145749.43672033329</v>
      </c>
      <c r="M80" s="7">
        <v>5879700.9829776082</v>
      </c>
      <c r="N80" s="7">
        <v>203528.53813434101</v>
      </c>
      <c r="O80" s="7">
        <v>9238.7118331321599</v>
      </c>
      <c r="P80" s="7">
        <v>146699.61875976354</v>
      </c>
      <c r="Q80" s="7">
        <v>6752716.0808292422</v>
      </c>
      <c r="R80" s="67">
        <f t="shared" si="1"/>
        <v>5702.2650441452497</v>
      </c>
      <c r="S80"/>
      <c r="T80"/>
    </row>
    <row r="81" spans="1:20" x14ac:dyDescent="0.25">
      <c r="A81" s="7" t="s">
        <v>84</v>
      </c>
      <c r="B81" s="7">
        <v>284240.81379819702</v>
      </c>
      <c r="C81" s="7">
        <v>256011.59438750401</v>
      </c>
      <c r="D81" s="7">
        <v>913410.36464295117</v>
      </c>
      <c r="E81" s="7">
        <v>595757.63280080131</v>
      </c>
      <c r="F81" s="7">
        <v>1324316.6366521984</v>
      </c>
      <c r="G81" s="7">
        <v>299812.90016217076</v>
      </c>
      <c r="H81" s="7">
        <v>555570.50833043281</v>
      </c>
      <c r="I81" s="7">
        <v>6822943.6441489896</v>
      </c>
      <c r="J81" s="7">
        <v>85422.9069940763</v>
      </c>
      <c r="K81" s="7">
        <v>187896.68312207665</v>
      </c>
      <c r="L81" s="7">
        <v>851.24220536577502</v>
      </c>
      <c r="M81" s="7">
        <v>39175431.872209795</v>
      </c>
      <c r="N81" s="7">
        <v>2303103.1877611121</v>
      </c>
      <c r="O81" s="7">
        <v>1020859.1469967427</v>
      </c>
      <c r="P81" s="7">
        <v>2180839.6840667212</v>
      </c>
      <c r="Q81" s="7">
        <v>56006468.818279132</v>
      </c>
      <c r="R81" s="67">
        <f t="shared" si="1"/>
        <v>443908.27750958066</v>
      </c>
      <c r="S81"/>
      <c r="T81"/>
    </row>
    <row r="82" spans="1:20" x14ac:dyDescent="0.25">
      <c r="A82" s="7" t="s">
        <v>85</v>
      </c>
      <c r="B82" s="7">
        <v>1228590.739248557</v>
      </c>
      <c r="C82" s="7">
        <v>110256.76381547294</v>
      </c>
      <c r="D82" s="7">
        <v>1051402.4991979969</v>
      </c>
      <c r="E82" s="7">
        <v>657950.36953952175</v>
      </c>
      <c r="F82" s="7">
        <v>228545.1541104159</v>
      </c>
      <c r="G82" s="7">
        <v>109283.06708137383</v>
      </c>
      <c r="H82" s="7">
        <v>366774.06087111833</v>
      </c>
      <c r="I82" s="7">
        <v>4104252.9906494841</v>
      </c>
      <c r="J82" s="7">
        <v>80828.70228204345</v>
      </c>
      <c r="K82" s="7">
        <v>49032.684970573297</v>
      </c>
      <c r="L82" s="7">
        <v>8941.862195242149</v>
      </c>
      <c r="M82" s="7">
        <v>23383214.229356725</v>
      </c>
      <c r="N82" s="7">
        <v>759614.66541766142</v>
      </c>
      <c r="O82" s="7">
        <v>303669.73440966965</v>
      </c>
      <c r="P82" s="7">
        <v>3738542.4700975576</v>
      </c>
      <c r="Q82" s="7">
        <v>36180899.993243411</v>
      </c>
      <c r="R82" s="67">
        <f t="shared" si="1"/>
        <v>159289.44878604624</v>
      </c>
      <c r="S82"/>
      <c r="T82"/>
    </row>
    <row r="83" spans="1:20" x14ac:dyDescent="0.25">
      <c r="A83" s="7" t="s">
        <v>240</v>
      </c>
      <c r="B83" s="7">
        <v>274324.35825141612</v>
      </c>
      <c r="C83" s="7">
        <v>145606.70200066277</v>
      </c>
      <c r="D83" s="7">
        <v>2097966.5134411049</v>
      </c>
      <c r="E83" s="7">
        <v>805420.59975962457</v>
      </c>
      <c r="F83" s="7">
        <v>644835.48233216163</v>
      </c>
      <c r="G83" s="7">
        <v>633688.14837397984</v>
      </c>
      <c r="H83" s="7">
        <v>1326756.7451759281</v>
      </c>
      <c r="I83" s="7">
        <v>5291363.031784079</v>
      </c>
      <c r="J83" s="7">
        <v>345513.79185974866</v>
      </c>
      <c r="K83" s="7">
        <v>31579.081266779409</v>
      </c>
      <c r="L83" s="7">
        <v>22792.8811722875</v>
      </c>
      <c r="M83" s="7">
        <v>37386460.518629462</v>
      </c>
      <c r="N83" s="7">
        <v>1572256.8962788454</v>
      </c>
      <c r="O83" s="7">
        <v>1084114.7135898224</v>
      </c>
      <c r="P83" s="7">
        <v>4955340.6284999661</v>
      </c>
      <c r="Q83" s="7">
        <v>56618020.092415869</v>
      </c>
      <c r="R83" s="67">
        <f t="shared" si="1"/>
        <v>177185.7832674422</v>
      </c>
      <c r="S83"/>
      <c r="T83"/>
    </row>
    <row r="84" spans="1:20" x14ac:dyDescent="0.25">
      <c r="A84" s="7" t="s">
        <v>86</v>
      </c>
      <c r="B84" s="7">
        <v>258657.19369060113</v>
      </c>
      <c r="C84" s="7">
        <v>548252.26416652452</v>
      </c>
      <c r="D84" s="7">
        <v>874849.72749662795</v>
      </c>
      <c r="E84" s="7">
        <v>551222.44132072921</v>
      </c>
      <c r="F84" s="7">
        <v>153897.10728217271</v>
      </c>
      <c r="G84" s="7">
        <v>281293.62151986593</v>
      </c>
      <c r="H84" s="7">
        <v>178659.2185267412</v>
      </c>
      <c r="I84" s="7">
        <v>8702764.4622078147</v>
      </c>
      <c r="J84" s="7">
        <v>326574.69560785306</v>
      </c>
      <c r="K84" s="7">
        <v>50808.435612145098</v>
      </c>
      <c r="L84" s="7">
        <v>52526.364656767604</v>
      </c>
      <c r="M84" s="7">
        <v>39917937.509362757</v>
      </c>
      <c r="N84" s="7">
        <v>1994131.0183531283</v>
      </c>
      <c r="O84" s="7">
        <v>1156518.0225382056</v>
      </c>
      <c r="P84" s="7">
        <v>3514200.6856303052</v>
      </c>
      <c r="Q84" s="7">
        <v>58562292.767972238</v>
      </c>
      <c r="R84" s="67">
        <f t="shared" si="1"/>
        <v>599060.69977866963</v>
      </c>
      <c r="S84"/>
      <c r="T84"/>
    </row>
    <row r="85" spans="1:20" x14ac:dyDescent="0.25">
      <c r="A85" s="7" t="s">
        <v>87</v>
      </c>
      <c r="B85" s="7">
        <v>19746708.522252001</v>
      </c>
      <c r="C85" s="7">
        <v>57465970.597928993</v>
      </c>
      <c r="D85" s="7">
        <v>122924154.21702322</v>
      </c>
      <c r="E85" s="7">
        <v>15259899.554129424</v>
      </c>
      <c r="F85" s="7">
        <v>6171389.0684304014</v>
      </c>
      <c r="G85" s="7">
        <v>21540671.019307058</v>
      </c>
      <c r="H85" s="7">
        <v>39579055.268684834</v>
      </c>
      <c r="I85" s="7">
        <v>428157002.83186281</v>
      </c>
      <c r="J85" s="7">
        <v>9384474.1014923826</v>
      </c>
      <c r="K85" s="7">
        <v>320896.69917555666</v>
      </c>
      <c r="L85" s="7">
        <v>12426891.316606073</v>
      </c>
      <c r="M85" s="7">
        <v>321022199.12465197</v>
      </c>
      <c r="N85" s="7">
        <v>59243951.675098695</v>
      </c>
      <c r="O85" s="7">
        <v>39379020.596815154</v>
      </c>
      <c r="P85" s="7">
        <v>134242647.35248294</v>
      </c>
      <c r="Q85" s="7">
        <v>1286864931.9459414</v>
      </c>
      <c r="R85" s="67">
        <f t="shared" si="1"/>
        <v>57786867.297104552</v>
      </c>
      <c r="S85"/>
      <c r="T85"/>
    </row>
    <row r="86" spans="1:20" x14ac:dyDescent="0.25">
      <c r="A86" s="7" t="s">
        <v>88</v>
      </c>
      <c r="B86" s="7">
        <v>30050.303108278946</v>
      </c>
      <c r="C86" s="7">
        <v>58897.742181856353</v>
      </c>
      <c r="D86" s="7">
        <v>267124.4310863798</v>
      </c>
      <c r="E86" s="7">
        <v>118130.0445998662</v>
      </c>
      <c r="F86" s="7">
        <v>109125.79297403598</v>
      </c>
      <c r="G86" s="7">
        <v>32202.2119996888</v>
      </c>
      <c r="H86" s="7">
        <v>108330.00846336849</v>
      </c>
      <c r="I86" s="7">
        <v>618386.23939097417</v>
      </c>
      <c r="J86" s="7">
        <v>35238.019660661579</v>
      </c>
      <c r="M86" s="7">
        <v>10577799.253283042</v>
      </c>
      <c r="N86" s="7">
        <v>938340.18530160608</v>
      </c>
      <c r="O86" s="7">
        <v>18797.9869664123</v>
      </c>
      <c r="P86" s="7">
        <v>375939.19325460913</v>
      </c>
      <c r="Q86" s="7">
        <v>13288361.412270781</v>
      </c>
      <c r="R86" s="67">
        <f t="shared" si="1"/>
        <v>58897.742181856353</v>
      </c>
      <c r="S86"/>
      <c r="T86"/>
    </row>
    <row r="87" spans="1:20" x14ac:dyDescent="0.25">
      <c r="A87" s="7" t="s">
        <v>89</v>
      </c>
      <c r="B87" s="7">
        <v>391979.82880885131</v>
      </c>
      <c r="C87" s="7">
        <v>330362.59133884881</v>
      </c>
      <c r="D87" s="7">
        <v>1369779.3862939333</v>
      </c>
      <c r="E87" s="7">
        <v>638418.36883254314</v>
      </c>
      <c r="F87" s="7">
        <v>517619.97157281841</v>
      </c>
      <c r="G87" s="7">
        <v>229671.47395852403</v>
      </c>
      <c r="H87" s="7">
        <v>666070.67565809423</v>
      </c>
      <c r="I87" s="7">
        <v>5340026.0749326944</v>
      </c>
      <c r="J87" s="7">
        <v>77592.252874261278</v>
      </c>
      <c r="K87" s="7">
        <v>11360.329715736199</v>
      </c>
      <c r="L87" s="7">
        <v>29610.413352598818</v>
      </c>
      <c r="M87" s="7">
        <v>37635405.13057863</v>
      </c>
      <c r="N87" s="7">
        <v>1537806.8690475179</v>
      </c>
      <c r="O87" s="7">
        <v>1661166.5894960202</v>
      </c>
      <c r="P87" s="7">
        <v>4569341.2768915631</v>
      </c>
      <c r="Q87" s="7">
        <v>55006211.233352631</v>
      </c>
      <c r="R87" s="67">
        <f t="shared" si="1"/>
        <v>341722.92105458502</v>
      </c>
      <c r="S87"/>
      <c r="T87"/>
    </row>
    <row r="88" spans="1:20" x14ac:dyDescent="0.25">
      <c r="A88" s="7" t="s">
        <v>241</v>
      </c>
      <c r="C88" s="7">
        <v>141349.57163062209</v>
      </c>
      <c r="D88" s="7">
        <v>101693.20979897829</v>
      </c>
      <c r="E88" s="7">
        <v>71260.324259361558</v>
      </c>
      <c r="G88" s="7">
        <v>38238.705125810702</v>
      </c>
      <c r="H88" s="7">
        <v>2529.8566462326198</v>
      </c>
      <c r="I88" s="7">
        <v>1392548.0454659555</v>
      </c>
      <c r="L88" s="7">
        <v>23721.310158193501</v>
      </c>
      <c r="M88" s="7">
        <v>11503939.392084148</v>
      </c>
      <c r="N88" s="7">
        <v>294740.7924053407</v>
      </c>
      <c r="O88" s="7">
        <v>30451.04116515331</v>
      </c>
      <c r="P88" s="7">
        <v>188488.84339544736</v>
      </c>
      <c r="Q88" s="7">
        <v>13788961.092135243</v>
      </c>
      <c r="R88" s="67">
        <f t="shared" si="1"/>
        <v>141349.57163062209</v>
      </c>
      <c r="S88"/>
      <c r="T88"/>
    </row>
    <row r="89" spans="1:20" x14ac:dyDescent="0.25">
      <c r="A89" s="7" t="s">
        <v>90</v>
      </c>
      <c r="B89" s="7">
        <v>862766.14765815472</v>
      </c>
      <c r="C89" s="7">
        <v>290469.62918294669</v>
      </c>
      <c r="D89" s="7">
        <v>1604038.584668824</v>
      </c>
      <c r="E89" s="7">
        <v>661562.44152536977</v>
      </c>
      <c r="F89" s="7">
        <v>138785.28082448273</v>
      </c>
      <c r="G89" s="7">
        <v>124234.85717287306</v>
      </c>
      <c r="H89" s="7">
        <v>756403.1660510092</v>
      </c>
      <c r="I89" s="7">
        <v>7441851.9694504123</v>
      </c>
      <c r="J89" s="7">
        <v>118955.64914518906</v>
      </c>
      <c r="K89" s="7">
        <v>25248.125493391999</v>
      </c>
      <c r="L89" s="7">
        <v>84761.941180878901</v>
      </c>
      <c r="M89" s="7">
        <v>32112959.25987713</v>
      </c>
      <c r="N89" s="7">
        <v>1610826.895911905</v>
      </c>
      <c r="O89" s="7">
        <v>459585.47065390536</v>
      </c>
      <c r="P89" s="7">
        <v>3469159.9368687607</v>
      </c>
      <c r="Q89" s="7">
        <v>49761609.355665237</v>
      </c>
      <c r="R89" s="67">
        <f t="shared" si="1"/>
        <v>315717.75467633869</v>
      </c>
      <c r="S89"/>
      <c r="T89"/>
    </row>
    <row r="90" spans="1:20" x14ac:dyDescent="0.25">
      <c r="A90" s="7" t="s">
        <v>91</v>
      </c>
      <c r="B90" s="7">
        <v>12492.418241828811</v>
      </c>
      <c r="C90" s="7">
        <v>91219.073368949699</v>
      </c>
      <c r="D90" s="7">
        <v>327204.75646753277</v>
      </c>
      <c r="E90" s="7">
        <v>219520.54970728731</v>
      </c>
      <c r="F90" s="7">
        <v>204784.48815725069</v>
      </c>
      <c r="G90" s="7">
        <v>72396.37507047251</v>
      </c>
      <c r="H90" s="7">
        <v>60702.672880069324</v>
      </c>
      <c r="I90" s="7">
        <v>1328696.029512848</v>
      </c>
      <c r="J90" s="7">
        <v>119221.23513059516</v>
      </c>
      <c r="L90" s="7">
        <v>24749.91007748447</v>
      </c>
      <c r="M90" s="7">
        <v>13125285.395036668</v>
      </c>
      <c r="N90" s="7">
        <v>374336.08670987072</v>
      </c>
      <c r="P90" s="7">
        <v>289805.07973690599</v>
      </c>
      <c r="Q90" s="7">
        <v>16250414.070097761</v>
      </c>
      <c r="R90" s="67">
        <f t="shared" si="1"/>
        <v>91219.073368949699</v>
      </c>
      <c r="S90"/>
      <c r="T90"/>
    </row>
    <row r="91" spans="1:20" x14ac:dyDescent="0.25">
      <c r="A91" s="7" t="s">
        <v>92</v>
      </c>
      <c r="B91" s="7">
        <v>157513.55511644474</v>
      </c>
      <c r="C91" s="7">
        <v>46896.091421979501</v>
      </c>
      <c r="D91" s="7">
        <v>66714.075517571735</v>
      </c>
      <c r="E91" s="7">
        <v>41400.984922016629</v>
      </c>
      <c r="F91" s="7">
        <v>256708.20677077668</v>
      </c>
      <c r="G91" s="7">
        <v>23635.415713696308</v>
      </c>
      <c r="H91" s="7">
        <v>29551.739148661502</v>
      </c>
      <c r="I91" s="7">
        <v>312564.57524762198</v>
      </c>
      <c r="M91" s="7">
        <v>7736287.933342007</v>
      </c>
      <c r="N91" s="7">
        <v>182494.98381309421</v>
      </c>
      <c r="O91" s="7">
        <v>64594.869804614602</v>
      </c>
      <c r="P91" s="7">
        <v>239596.47627259718</v>
      </c>
      <c r="Q91" s="7">
        <v>9157958.907091083</v>
      </c>
      <c r="R91" s="67">
        <f t="shared" si="1"/>
        <v>46896.091421979501</v>
      </c>
      <c r="S91"/>
      <c r="T91"/>
    </row>
    <row r="92" spans="1:20" x14ac:dyDescent="0.25">
      <c r="A92" s="7" t="s">
        <v>93</v>
      </c>
      <c r="B92" s="7">
        <v>19329.816756491418</v>
      </c>
      <c r="C92" s="7">
        <v>34853.118805949569</v>
      </c>
      <c r="D92" s="7">
        <v>125874.64325353468</v>
      </c>
      <c r="E92" s="7">
        <v>44188.259167412485</v>
      </c>
      <c r="F92" s="7">
        <v>18325.90438915007</v>
      </c>
      <c r="H92" s="7">
        <v>110892.8479320723</v>
      </c>
      <c r="I92" s="7">
        <v>2409542.8854222097</v>
      </c>
      <c r="K92" s="7">
        <v>8999.1818246988405</v>
      </c>
      <c r="M92" s="7">
        <v>7976873.4423670778</v>
      </c>
      <c r="N92" s="7">
        <v>237735.91451379622</v>
      </c>
      <c r="O92" s="7">
        <v>236730.39719682999</v>
      </c>
      <c r="P92" s="7">
        <v>335481.14613590855</v>
      </c>
      <c r="Q92" s="7">
        <v>11558827.55776513</v>
      </c>
      <c r="R92" s="67">
        <f t="shared" si="1"/>
        <v>43852.300630648409</v>
      </c>
      <c r="S92"/>
      <c r="T92"/>
    </row>
    <row r="93" spans="1:20" x14ac:dyDescent="0.25">
      <c r="A93" s="7" t="s">
        <v>94</v>
      </c>
      <c r="B93" s="7">
        <v>18568.305248912769</v>
      </c>
      <c r="C93" s="7">
        <v>7696.4255518500895</v>
      </c>
      <c r="D93" s="7">
        <v>51126.816232911871</v>
      </c>
      <c r="E93" s="7">
        <v>104953.22952310169</v>
      </c>
      <c r="F93" s="7">
        <v>188017.70450704274</v>
      </c>
      <c r="G93" s="7">
        <v>4703.8815743917203</v>
      </c>
      <c r="H93" s="7">
        <v>39113.710722061995</v>
      </c>
      <c r="I93" s="7">
        <v>285261.04405307653</v>
      </c>
      <c r="J93" s="7">
        <v>4640.9070234845603</v>
      </c>
      <c r="M93" s="7">
        <v>6401370.6534606628</v>
      </c>
      <c r="N93" s="7">
        <v>333867.68313489936</v>
      </c>
      <c r="P93" s="7">
        <v>147309.08393866345</v>
      </c>
      <c r="Q93" s="7">
        <v>7586629.4449710604</v>
      </c>
      <c r="R93" s="67">
        <f t="shared" si="1"/>
        <v>7696.4255518500895</v>
      </c>
      <c r="S93"/>
      <c r="T93"/>
    </row>
    <row r="94" spans="1:20" x14ac:dyDescent="0.25">
      <c r="A94" s="7" t="s">
        <v>95</v>
      </c>
      <c r="C94" s="7">
        <v>26366.415829421188</v>
      </c>
      <c r="D94" s="7">
        <v>351398.6498016158</v>
      </c>
      <c r="E94" s="7">
        <v>184059.34862635669</v>
      </c>
      <c r="F94" s="7">
        <v>237286.81098545491</v>
      </c>
      <c r="G94" s="7">
        <v>47133.649861166603</v>
      </c>
      <c r="H94" s="7">
        <v>160605.4505622297</v>
      </c>
      <c r="I94" s="7">
        <v>1357197.2666996345</v>
      </c>
      <c r="J94" s="7">
        <v>5968.5877172228802</v>
      </c>
      <c r="L94" s="7">
        <v>128806.71415899</v>
      </c>
      <c r="M94" s="7">
        <v>17142454.373162203</v>
      </c>
      <c r="N94" s="7">
        <v>572237.22300801158</v>
      </c>
      <c r="O94" s="7">
        <v>138861.02035987869</v>
      </c>
      <c r="P94" s="7">
        <v>594561.44325792161</v>
      </c>
      <c r="Q94" s="7">
        <v>20946936.954030104</v>
      </c>
      <c r="R94" s="67">
        <f t="shared" si="1"/>
        <v>26366.415829421188</v>
      </c>
      <c r="S94"/>
      <c r="T94"/>
    </row>
    <row r="95" spans="1:20" x14ac:dyDescent="0.25">
      <c r="A95" s="7" t="s">
        <v>96</v>
      </c>
      <c r="B95" s="7">
        <v>31291.277031511509</v>
      </c>
      <c r="C95" s="7">
        <v>17456.2837251073</v>
      </c>
      <c r="D95" s="7">
        <v>205579.22571674752</v>
      </c>
      <c r="E95" s="7">
        <v>192378.56418398494</v>
      </c>
      <c r="F95" s="7">
        <v>31810.592874388949</v>
      </c>
      <c r="G95" s="7">
        <v>46871.980595611196</v>
      </c>
      <c r="H95" s="7">
        <v>503627.86972115573</v>
      </c>
      <c r="I95" s="7">
        <v>1066684.0371891207</v>
      </c>
      <c r="J95" s="7">
        <v>9038.8273558384699</v>
      </c>
      <c r="K95" s="7">
        <v>12868.830009319299</v>
      </c>
      <c r="M95" s="7">
        <v>13387839.262922753</v>
      </c>
      <c r="N95" s="7">
        <v>398007.67435539694</v>
      </c>
      <c r="O95" s="7">
        <v>238120.48009633887</v>
      </c>
      <c r="P95" s="7">
        <v>574381.99204470764</v>
      </c>
      <c r="Q95" s="7">
        <v>16715956.897821981</v>
      </c>
      <c r="R95" s="67">
        <f t="shared" si="1"/>
        <v>30325.113734426599</v>
      </c>
      <c r="S95"/>
      <c r="T95"/>
    </row>
    <row r="96" spans="1:20" x14ac:dyDescent="0.25">
      <c r="A96" s="7" t="s">
        <v>97</v>
      </c>
      <c r="B96" s="7">
        <v>1297.0613294197401</v>
      </c>
      <c r="C96" s="7">
        <v>13250.660626685771</v>
      </c>
      <c r="D96" s="7">
        <v>14991.048347360456</v>
      </c>
      <c r="E96" s="7">
        <v>158230.86986924036</v>
      </c>
      <c r="F96" s="7">
        <v>20430.926838354251</v>
      </c>
      <c r="G96" s="7">
        <v>40714.214688265056</v>
      </c>
      <c r="I96" s="7">
        <v>195842.48099672791</v>
      </c>
      <c r="J96" s="7">
        <v>620656.84949471406</v>
      </c>
      <c r="M96" s="7">
        <v>7104834.9828978451</v>
      </c>
      <c r="N96" s="7">
        <v>183765.35636701001</v>
      </c>
      <c r="O96" s="7">
        <v>113364.06092831967</v>
      </c>
      <c r="P96" s="7">
        <v>54060.107785033804</v>
      </c>
      <c r="Q96" s="7">
        <v>8521438.6201689746</v>
      </c>
      <c r="R96" s="67">
        <f t="shared" si="1"/>
        <v>13250.660626685771</v>
      </c>
      <c r="S96"/>
      <c r="T96"/>
    </row>
    <row r="97" spans="1:20" x14ac:dyDescent="0.25">
      <c r="A97" s="7" t="s">
        <v>98</v>
      </c>
      <c r="B97" s="7">
        <v>7956477.6611560639</v>
      </c>
      <c r="C97" s="7">
        <v>11824773.839488043</v>
      </c>
      <c r="D97" s="7">
        <v>34116342.278905787</v>
      </c>
      <c r="E97" s="7">
        <v>7527796.7332893675</v>
      </c>
      <c r="F97" s="7">
        <v>4645203.2424656115</v>
      </c>
      <c r="G97" s="7">
        <v>3145703.0660566883</v>
      </c>
      <c r="H97" s="7">
        <v>7838922.4708070587</v>
      </c>
      <c r="I97" s="7">
        <v>158089638.41272098</v>
      </c>
      <c r="J97" s="7">
        <v>2323421.4982846985</v>
      </c>
      <c r="K97" s="7">
        <v>231694.86774906059</v>
      </c>
      <c r="L97" s="7">
        <v>1711069.7226560425</v>
      </c>
      <c r="M97" s="7">
        <v>167608484.52524981</v>
      </c>
      <c r="N97" s="7">
        <v>32714555.83452623</v>
      </c>
      <c r="O97" s="7">
        <v>10063416.059917359</v>
      </c>
      <c r="P97" s="7">
        <v>67478600.941850156</v>
      </c>
      <c r="Q97" s="7">
        <v>517276101.15512288</v>
      </c>
      <c r="R97" s="67">
        <f t="shared" si="1"/>
        <v>12056468.707237104</v>
      </c>
      <c r="S97"/>
      <c r="T97"/>
    </row>
    <row r="98" spans="1:20" x14ac:dyDescent="0.25">
      <c r="A98" s="7" t="s">
        <v>99</v>
      </c>
      <c r="C98" s="7">
        <v>22746.06667210958</v>
      </c>
      <c r="D98" s="7">
        <v>170129.65522370872</v>
      </c>
      <c r="E98" s="7">
        <v>220003.98232833497</v>
      </c>
      <c r="G98" s="7">
        <v>14079.748124184152</v>
      </c>
      <c r="H98" s="7">
        <v>155695.01670800272</v>
      </c>
      <c r="I98" s="7">
        <v>660997.40459156444</v>
      </c>
      <c r="M98" s="7">
        <v>13262682.204770491</v>
      </c>
      <c r="N98" s="7">
        <v>687902.24077477772</v>
      </c>
      <c r="O98" s="7">
        <v>357644.6816023686</v>
      </c>
      <c r="P98" s="7">
        <v>595625.95688431256</v>
      </c>
      <c r="Q98" s="7">
        <v>16147506.957679855</v>
      </c>
      <c r="R98" s="67">
        <f t="shared" si="1"/>
        <v>22746.06667210958</v>
      </c>
      <c r="S98"/>
      <c r="T98"/>
    </row>
    <row r="99" spans="1:20" x14ac:dyDescent="0.25">
      <c r="A99" s="7" t="s">
        <v>100</v>
      </c>
      <c r="B99" s="7">
        <v>867685.39144115814</v>
      </c>
      <c r="C99" s="7">
        <v>292576.74990687333</v>
      </c>
      <c r="D99" s="7">
        <v>1286704.3765267371</v>
      </c>
      <c r="E99" s="7">
        <v>888275.46679551085</v>
      </c>
      <c r="F99" s="7">
        <v>406932.67304019863</v>
      </c>
      <c r="G99" s="7">
        <v>137049.59615197958</v>
      </c>
      <c r="H99" s="7">
        <v>1769401.0246279221</v>
      </c>
      <c r="I99" s="7">
        <v>8711525.0226492621</v>
      </c>
      <c r="J99" s="7">
        <v>92403.804193438409</v>
      </c>
      <c r="L99" s="7">
        <v>3948.4503360089798</v>
      </c>
      <c r="M99" s="7">
        <v>42875428.940942742</v>
      </c>
      <c r="N99" s="7">
        <v>1746250.6468957458</v>
      </c>
      <c r="O99" s="7">
        <v>957886.49317863793</v>
      </c>
      <c r="P99" s="7">
        <v>1891796.3480746034</v>
      </c>
      <c r="Q99" s="7">
        <v>61927864.984760813</v>
      </c>
      <c r="R99" s="67">
        <f t="shared" si="1"/>
        <v>292576.74990687333</v>
      </c>
      <c r="S99"/>
      <c r="T99"/>
    </row>
    <row r="100" spans="1:20" x14ac:dyDescent="0.25">
      <c r="A100" s="7" t="s">
        <v>101</v>
      </c>
      <c r="B100" s="7">
        <v>467567.16837276949</v>
      </c>
      <c r="C100" s="7">
        <v>111369.59914283705</v>
      </c>
      <c r="D100" s="7">
        <v>929050.18767533975</v>
      </c>
      <c r="E100" s="7">
        <v>190595.72050354906</v>
      </c>
      <c r="F100" s="7">
        <v>64313.172374976799</v>
      </c>
      <c r="G100" s="7">
        <v>142205.66262658814</v>
      </c>
      <c r="H100" s="7">
        <v>247537.10299443093</v>
      </c>
      <c r="I100" s="7">
        <v>4972832.1108891061</v>
      </c>
      <c r="J100" s="7">
        <v>91176.342734924707</v>
      </c>
      <c r="L100" s="7">
        <v>88455.413199745773</v>
      </c>
      <c r="M100" s="7">
        <v>18805816.438117079</v>
      </c>
      <c r="N100" s="7">
        <v>719874.53157997888</v>
      </c>
      <c r="O100" s="7">
        <v>755645.30220507283</v>
      </c>
      <c r="P100" s="7">
        <v>2949322.9630690082</v>
      </c>
      <c r="Q100" s="7">
        <v>30535761.715485405</v>
      </c>
      <c r="R100" s="67">
        <f t="shared" si="1"/>
        <v>111369.59914283705</v>
      </c>
      <c r="S100"/>
      <c r="T100"/>
    </row>
    <row r="101" spans="1:20" x14ac:dyDescent="0.25">
      <c r="A101" s="7" t="s">
        <v>102</v>
      </c>
      <c r="B101" s="7">
        <v>284756.95473552553</v>
      </c>
      <c r="C101" s="7">
        <v>120845.54990000351</v>
      </c>
      <c r="D101" s="7">
        <v>826075.96684929507</v>
      </c>
      <c r="E101" s="7">
        <v>456415.71594703861</v>
      </c>
      <c r="F101" s="7">
        <v>265501.59442363528</v>
      </c>
      <c r="G101" s="7">
        <v>432775.06762664323</v>
      </c>
      <c r="H101" s="7">
        <v>552340.7630302012</v>
      </c>
      <c r="I101" s="7">
        <v>2840200.7191498233</v>
      </c>
      <c r="J101" s="7">
        <v>538807.9236802808</v>
      </c>
      <c r="M101" s="7">
        <v>27670152.459673304</v>
      </c>
      <c r="N101" s="7">
        <v>1570961.4802499057</v>
      </c>
      <c r="O101" s="7">
        <v>202061.77117019208</v>
      </c>
      <c r="P101" s="7">
        <v>3461388.6175084836</v>
      </c>
      <c r="Q101" s="7">
        <v>39222284.583944336</v>
      </c>
      <c r="R101" s="67">
        <f t="shared" si="1"/>
        <v>120845.54990000351</v>
      </c>
      <c r="S101"/>
      <c r="T101"/>
    </row>
    <row r="102" spans="1:20" x14ac:dyDescent="0.25">
      <c r="A102" s="7" t="s">
        <v>265</v>
      </c>
      <c r="B102" s="7">
        <v>47628.50317127489</v>
      </c>
      <c r="C102" s="7">
        <v>88389.605875986512</v>
      </c>
      <c r="D102" s="7">
        <v>375595.12695998</v>
      </c>
      <c r="E102" s="7">
        <v>464686.33366579609</v>
      </c>
      <c r="F102" s="7">
        <v>121805.0555120018</v>
      </c>
      <c r="G102" s="7">
        <v>11700.564998706701</v>
      </c>
      <c r="H102" s="7">
        <v>195280.51170300657</v>
      </c>
      <c r="I102" s="7">
        <v>4175928.7250641817</v>
      </c>
      <c r="J102" s="7">
        <v>58281.004446163104</v>
      </c>
      <c r="L102" s="7">
        <v>17299.615694408501</v>
      </c>
      <c r="M102" s="7">
        <v>7244054.6253468553</v>
      </c>
      <c r="N102" s="7">
        <v>347105.5870559141</v>
      </c>
      <c r="O102" s="7">
        <v>858036.74448749446</v>
      </c>
      <c r="P102" s="7">
        <v>441777.35884348431</v>
      </c>
      <c r="Q102" s="7">
        <v>14447569.362825254</v>
      </c>
      <c r="R102" s="67">
        <f t="shared" si="1"/>
        <v>88389.605875986512</v>
      </c>
      <c r="S102"/>
      <c r="T102"/>
    </row>
    <row r="103" spans="1:20" x14ac:dyDescent="0.25">
      <c r="A103" s="7" t="s">
        <v>104</v>
      </c>
      <c r="C103" s="7">
        <v>44496.000069446993</v>
      </c>
      <c r="D103" s="7">
        <v>312179.32471362414</v>
      </c>
      <c r="E103" s="7">
        <v>276392.23986530735</v>
      </c>
      <c r="F103" s="7">
        <v>27363.40848039995</v>
      </c>
      <c r="G103" s="7">
        <v>49490.668809932089</v>
      </c>
      <c r="H103" s="7">
        <v>231635.99230108986</v>
      </c>
      <c r="I103" s="7">
        <v>2494647.2952319481</v>
      </c>
      <c r="J103" s="7">
        <v>39296.1598095808</v>
      </c>
      <c r="L103" s="7">
        <v>26878.942972232082</v>
      </c>
      <c r="M103" s="7">
        <v>21640609.665786151</v>
      </c>
      <c r="N103" s="7">
        <v>321404.85356652865</v>
      </c>
      <c r="O103" s="7">
        <v>228476.0430143277</v>
      </c>
      <c r="P103" s="7">
        <v>1136291.6421455678</v>
      </c>
      <c r="Q103" s="7">
        <v>26829162.236766133</v>
      </c>
      <c r="R103" s="67">
        <f t="shared" si="1"/>
        <v>44496.000069446993</v>
      </c>
      <c r="S103"/>
      <c r="T103"/>
    </row>
    <row r="104" spans="1:20" x14ac:dyDescent="0.25">
      <c r="A104" s="7" t="s">
        <v>242</v>
      </c>
      <c r="B104" s="7">
        <v>271011.96329506615</v>
      </c>
      <c r="C104" s="7">
        <v>83003.180792497122</v>
      </c>
      <c r="D104" s="7">
        <v>432376.65979213006</v>
      </c>
      <c r="E104" s="7">
        <v>262126.64937797133</v>
      </c>
      <c r="F104" s="7">
        <v>54045.631847791024</v>
      </c>
      <c r="G104" s="7">
        <v>78426.317401629756</v>
      </c>
      <c r="H104" s="7">
        <v>687565.31928591011</v>
      </c>
      <c r="I104" s="7">
        <v>3263048.2287360625</v>
      </c>
      <c r="J104" s="7">
        <v>59250.82604667799</v>
      </c>
      <c r="K104" s="7">
        <v>9926.0952442457692</v>
      </c>
      <c r="L104" s="7">
        <v>42947.684737963449</v>
      </c>
      <c r="M104" s="7">
        <v>17408703.250311803</v>
      </c>
      <c r="N104" s="7">
        <v>431646.97743574216</v>
      </c>
      <c r="O104" s="7">
        <v>172939.12667353166</v>
      </c>
      <c r="P104" s="7">
        <v>647541.67347725376</v>
      </c>
      <c r="Q104" s="7">
        <v>23904559.584456276</v>
      </c>
      <c r="R104" s="67">
        <f t="shared" si="1"/>
        <v>92929.276036742885</v>
      </c>
      <c r="S104"/>
      <c r="T104"/>
    </row>
    <row r="105" spans="1:20" x14ac:dyDescent="0.25">
      <c r="A105" s="7" t="s">
        <v>106</v>
      </c>
      <c r="B105" s="7">
        <v>95398.166271502385</v>
      </c>
      <c r="C105" s="7">
        <v>12198.69221164484</v>
      </c>
      <c r="D105" s="7">
        <v>11575.442909244022</v>
      </c>
      <c r="E105" s="7">
        <v>115441.1840720959</v>
      </c>
      <c r="F105" s="7">
        <v>35517.859293900867</v>
      </c>
      <c r="G105" s="7">
        <v>34396.800973552097</v>
      </c>
      <c r="H105" s="7">
        <v>872688.4541499042</v>
      </c>
      <c r="I105" s="7">
        <v>219068.17573458137</v>
      </c>
      <c r="M105" s="7">
        <v>9358466.3362470698</v>
      </c>
      <c r="N105" s="7">
        <v>629131.34672893176</v>
      </c>
      <c r="O105" s="7">
        <v>279617.45998083905</v>
      </c>
      <c r="P105" s="7">
        <v>309022.73356737691</v>
      </c>
      <c r="Q105" s="7">
        <v>11972522.652140645</v>
      </c>
      <c r="R105" s="67">
        <f t="shared" si="1"/>
        <v>12198.69221164484</v>
      </c>
      <c r="S105"/>
      <c r="T105"/>
    </row>
    <row r="106" spans="1:20" x14ac:dyDescent="0.25">
      <c r="A106" s="7" t="s">
        <v>107</v>
      </c>
      <c r="B106" s="7">
        <v>12643.941700169</v>
      </c>
      <c r="C106" s="7">
        <v>85945.317353997991</v>
      </c>
      <c r="D106" s="7">
        <v>268233.38528241077</v>
      </c>
      <c r="E106" s="7">
        <v>164015.77339628473</v>
      </c>
      <c r="F106" s="7">
        <v>245497.37592703721</v>
      </c>
      <c r="H106" s="7">
        <v>391287.60931117827</v>
      </c>
      <c r="I106" s="7">
        <v>1831517.7971822354</v>
      </c>
      <c r="J106" s="7">
        <v>32379.218614723479</v>
      </c>
      <c r="L106" s="7">
        <v>18714.083996474401</v>
      </c>
      <c r="M106" s="7">
        <v>13632670.320492422</v>
      </c>
      <c r="N106" s="7">
        <v>781063.19019945676</v>
      </c>
      <c r="O106" s="7">
        <v>44160.788180729258</v>
      </c>
      <c r="P106" s="7">
        <v>765765.9610326658</v>
      </c>
      <c r="Q106" s="7">
        <v>18273894.762669783</v>
      </c>
      <c r="R106" s="67">
        <f t="shared" si="1"/>
        <v>85945.317353997991</v>
      </c>
      <c r="S106"/>
      <c r="T106"/>
    </row>
    <row r="107" spans="1:20" x14ac:dyDescent="0.25">
      <c r="A107" s="7" t="s">
        <v>243</v>
      </c>
      <c r="B107" s="7">
        <v>6202.4569130490399</v>
      </c>
      <c r="C107" s="7">
        <v>77969.870972293604</v>
      </c>
      <c r="D107" s="7">
        <v>111531.35189159415</v>
      </c>
      <c r="E107" s="7">
        <v>63872.529791311805</v>
      </c>
      <c r="F107" s="7">
        <v>76980.339200986491</v>
      </c>
      <c r="G107" s="7">
        <v>41707.906550580017</v>
      </c>
      <c r="H107" s="7">
        <v>170017.43002391313</v>
      </c>
      <c r="I107" s="7">
        <v>702550.81179985253</v>
      </c>
      <c r="J107" s="7">
        <v>45236.11571371516</v>
      </c>
      <c r="K107" s="7">
        <v>5025.5156178368497</v>
      </c>
      <c r="M107" s="7">
        <v>11275104.252854574</v>
      </c>
      <c r="N107" s="7">
        <v>192043.38444458682</v>
      </c>
      <c r="O107" s="7">
        <v>171003.0887177551</v>
      </c>
      <c r="P107" s="7">
        <v>376785.78073899547</v>
      </c>
      <c r="Q107" s="7">
        <v>13316030.835231045</v>
      </c>
      <c r="R107" s="67">
        <f t="shared" si="1"/>
        <v>82995.386590130453</v>
      </c>
      <c r="S107"/>
      <c r="T107"/>
    </row>
    <row r="108" spans="1:20" x14ac:dyDescent="0.25">
      <c r="A108" s="7" t="s">
        <v>108</v>
      </c>
      <c r="B108" s="7">
        <v>16451.095580084901</v>
      </c>
      <c r="C108" s="7">
        <v>34663.720973102099</v>
      </c>
      <c r="D108" s="7">
        <v>27541.549857995291</v>
      </c>
      <c r="E108" s="7">
        <v>199685.87959687941</v>
      </c>
      <c r="G108" s="7">
        <v>6655.78735745416</v>
      </c>
      <c r="H108" s="7">
        <v>295622.33813175943</v>
      </c>
      <c r="I108" s="7">
        <v>925129.66346343036</v>
      </c>
      <c r="J108" s="7">
        <v>99964.315136782549</v>
      </c>
      <c r="M108" s="7">
        <v>16388610.096880032</v>
      </c>
      <c r="N108" s="7">
        <v>418543.48135088093</v>
      </c>
      <c r="O108" s="7">
        <v>296793.41189658002</v>
      </c>
      <c r="P108" s="7">
        <v>1088829.2183998001</v>
      </c>
      <c r="Q108" s="7">
        <v>19798490.558624778</v>
      </c>
      <c r="R108" s="67">
        <f t="shared" si="1"/>
        <v>34663.720973102099</v>
      </c>
      <c r="S108"/>
      <c r="T108"/>
    </row>
    <row r="109" spans="1:20" x14ac:dyDescent="0.25">
      <c r="A109" s="7" t="s">
        <v>109</v>
      </c>
      <c r="B109" s="7">
        <v>35691.050265194353</v>
      </c>
      <c r="C109" s="7">
        <v>49062.913916795776</v>
      </c>
      <c r="D109" s="7">
        <v>161144.88428899855</v>
      </c>
      <c r="E109" s="7">
        <v>955183.95816932363</v>
      </c>
      <c r="F109" s="7">
        <v>2649781.7279543378</v>
      </c>
      <c r="G109" s="7">
        <v>85536.394173129622</v>
      </c>
      <c r="H109" s="7">
        <v>680786.23063534521</v>
      </c>
      <c r="I109" s="7">
        <v>2038322.0820521312</v>
      </c>
      <c r="J109" s="7">
        <v>10793.40072590813</v>
      </c>
      <c r="K109" s="7">
        <v>27056.048803609832</v>
      </c>
      <c r="L109" s="7">
        <v>11000.7221563892</v>
      </c>
      <c r="M109" s="7">
        <v>27143788.93019978</v>
      </c>
      <c r="N109" s="7">
        <v>693321.07933760912</v>
      </c>
      <c r="O109" s="7">
        <v>1958770.9503840443</v>
      </c>
      <c r="P109" s="7">
        <v>714123.15237891383</v>
      </c>
      <c r="Q109" s="7">
        <v>37214363.525441512</v>
      </c>
      <c r="R109" s="67">
        <f t="shared" si="1"/>
        <v>76118.962720405601</v>
      </c>
      <c r="S109"/>
      <c r="T109"/>
    </row>
    <row r="110" spans="1:20" x14ac:dyDescent="0.25">
      <c r="A110" s="7" t="s">
        <v>110</v>
      </c>
      <c r="B110" s="7">
        <v>50604.311205756443</v>
      </c>
      <c r="C110" s="7">
        <v>21717.868000516341</v>
      </c>
      <c r="D110" s="7">
        <v>558723.8295101407</v>
      </c>
      <c r="E110" s="7">
        <v>283364.63233434228</v>
      </c>
      <c r="F110" s="7">
        <v>369681.57750180113</v>
      </c>
      <c r="G110" s="7">
        <v>107324.83774696561</v>
      </c>
      <c r="H110" s="7">
        <v>135436.46011829819</v>
      </c>
      <c r="I110" s="7">
        <v>1260496.689940087</v>
      </c>
      <c r="J110" s="7">
        <v>138389.06453309982</v>
      </c>
      <c r="K110" s="7">
        <v>31641.036923368902</v>
      </c>
      <c r="L110" s="7">
        <v>3355.8586942304601</v>
      </c>
      <c r="M110" s="7">
        <v>14026944.581824167</v>
      </c>
      <c r="N110" s="7">
        <v>1024436.4188666429</v>
      </c>
      <c r="O110" s="7">
        <v>349745.37146408518</v>
      </c>
      <c r="P110" s="7">
        <v>1271330.0666725351</v>
      </c>
      <c r="Q110" s="7">
        <v>19633192.605336033</v>
      </c>
      <c r="R110" s="67">
        <f t="shared" si="1"/>
        <v>53358.904923885246</v>
      </c>
      <c r="S110"/>
      <c r="T110"/>
    </row>
    <row r="111" spans="1:20" x14ac:dyDescent="0.25">
      <c r="A111" s="7" t="s">
        <v>111</v>
      </c>
      <c r="B111" s="7">
        <v>1030597.9032642875</v>
      </c>
      <c r="C111" s="7">
        <v>5277495.5442432007</v>
      </c>
      <c r="D111" s="7">
        <v>5791312.5324408449</v>
      </c>
      <c r="E111" s="7">
        <v>1860127.5478634106</v>
      </c>
      <c r="F111" s="7">
        <v>528929.67935244075</v>
      </c>
      <c r="G111" s="7">
        <v>879783.81359822827</v>
      </c>
      <c r="H111" s="7">
        <v>1377900.9128615241</v>
      </c>
      <c r="I111" s="7">
        <v>15030389.823943511</v>
      </c>
      <c r="J111" s="7">
        <v>722175.87647979253</v>
      </c>
      <c r="K111" s="7">
        <v>237632.878421767</v>
      </c>
      <c r="L111" s="7">
        <v>141759.11127591116</v>
      </c>
      <c r="M111" s="7">
        <v>51612159.563811146</v>
      </c>
      <c r="N111" s="7">
        <v>5486103.1088251695</v>
      </c>
      <c r="O111" s="7">
        <v>2559489.0401066509</v>
      </c>
      <c r="P111" s="7">
        <v>18659045.415600676</v>
      </c>
      <c r="Q111" s="7">
        <v>111194902.75208856</v>
      </c>
      <c r="R111" s="67">
        <f t="shared" si="1"/>
        <v>5515128.4226649674</v>
      </c>
      <c r="S111"/>
      <c r="T111"/>
    </row>
    <row r="112" spans="1:20" x14ac:dyDescent="0.25">
      <c r="A112" s="7" t="s">
        <v>112</v>
      </c>
      <c r="B112" s="7">
        <v>14286.19805088001</v>
      </c>
      <c r="C112" s="7">
        <v>20619.848153458599</v>
      </c>
      <c r="D112" s="7">
        <v>530761.6688464731</v>
      </c>
      <c r="E112" s="7">
        <v>179657.83206671485</v>
      </c>
      <c r="F112" s="7">
        <v>33070.187062282828</v>
      </c>
      <c r="G112" s="7">
        <v>61015.91028021415</v>
      </c>
      <c r="H112" s="7">
        <v>78964.278613166709</v>
      </c>
      <c r="I112" s="7">
        <v>1982757.1187225422</v>
      </c>
      <c r="J112" s="7">
        <v>137409.66214443359</v>
      </c>
      <c r="K112" s="7">
        <v>10038.189643699199</v>
      </c>
      <c r="L112" s="7">
        <v>4201.1208971677224</v>
      </c>
      <c r="M112" s="7">
        <v>9453868.8838130347</v>
      </c>
      <c r="N112" s="7">
        <v>740128.87650775386</v>
      </c>
      <c r="O112" s="7">
        <v>140176.60493532565</v>
      </c>
      <c r="P112" s="7">
        <v>749315.26501954754</v>
      </c>
      <c r="Q112" s="7">
        <v>14136271.644756695</v>
      </c>
      <c r="R112" s="67">
        <f t="shared" si="1"/>
        <v>30658.037797157798</v>
      </c>
      <c r="S112"/>
      <c r="T112"/>
    </row>
    <row r="113" spans="1:20" x14ac:dyDescent="0.25">
      <c r="A113" s="7" t="s">
        <v>113</v>
      </c>
      <c r="B113" s="7">
        <v>200038.81383838927</v>
      </c>
      <c r="C113" s="7">
        <v>172165.63691645925</v>
      </c>
      <c r="D113" s="7">
        <v>1544567.8218317274</v>
      </c>
      <c r="E113" s="7">
        <v>315254.28109239845</v>
      </c>
      <c r="F113" s="7">
        <v>102679.00435904272</v>
      </c>
      <c r="G113" s="7">
        <v>38044.790058489933</v>
      </c>
      <c r="H113" s="7">
        <v>80743.154339727509</v>
      </c>
      <c r="I113" s="7">
        <v>2034317.7104345909</v>
      </c>
      <c r="J113" s="7">
        <v>38663.670670713196</v>
      </c>
      <c r="K113" s="7">
        <v>65501.564179563902</v>
      </c>
      <c r="L113" s="7">
        <v>33617.586122424793</v>
      </c>
      <c r="M113" s="7">
        <v>16204892.310047714</v>
      </c>
      <c r="N113" s="7">
        <v>934339.42039023363</v>
      </c>
      <c r="O113" s="7">
        <v>106703.4516534562</v>
      </c>
      <c r="P113" s="7">
        <v>1197900.1695869644</v>
      </c>
      <c r="Q113" s="7">
        <v>23069429.385521892</v>
      </c>
      <c r="R113" s="67">
        <f t="shared" si="1"/>
        <v>237667.20109602314</v>
      </c>
      <c r="S113"/>
      <c r="T113"/>
    </row>
    <row r="114" spans="1:20" x14ac:dyDescent="0.25">
      <c r="A114" s="7" t="s">
        <v>114</v>
      </c>
      <c r="B114" s="7">
        <v>29258.945190712078</v>
      </c>
      <c r="C114" s="7">
        <v>94946.245983105706</v>
      </c>
      <c r="D114" s="7">
        <v>775909.60876839072</v>
      </c>
      <c r="E114" s="7">
        <v>109464.78648494043</v>
      </c>
      <c r="F114" s="7">
        <v>156502.78372673711</v>
      </c>
      <c r="G114" s="7">
        <v>30552.345582420789</v>
      </c>
      <c r="H114" s="7">
        <v>568191.89454984665</v>
      </c>
      <c r="I114" s="7">
        <v>1154252.3271323238</v>
      </c>
      <c r="J114" s="7">
        <v>35847.52311116847</v>
      </c>
      <c r="L114" s="7">
        <v>1325.9734352813</v>
      </c>
      <c r="M114" s="7">
        <v>8808684.1149549447</v>
      </c>
      <c r="N114" s="7">
        <v>310831.52559656021</v>
      </c>
      <c r="O114" s="7">
        <v>261319.9982423542</v>
      </c>
      <c r="P114" s="7">
        <v>699250.20352948026</v>
      </c>
      <c r="Q114" s="7">
        <v>13036338.276288267</v>
      </c>
      <c r="R114" s="67">
        <f t="shared" si="1"/>
        <v>94946.245983105706</v>
      </c>
      <c r="S114"/>
      <c r="T114"/>
    </row>
    <row r="115" spans="1:20" x14ac:dyDescent="0.25">
      <c r="A115" s="7" t="s">
        <v>115</v>
      </c>
      <c r="B115" s="7">
        <v>1876674.0038579244</v>
      </c>
      <c r="C115" s="7">
        <v>1457316.7250246189</v>
      </c>
      <c r="D115" s="7">
        <v>6524723.7954651564</v>
      </c>
      <c r="E115" s="7">
        <v>1948773.225867928</v>
      </c>
      <c r="F115" s="7">
        <v>2019335.998793487</v>
      </c>
      <c r="G115" s="7">
        <v>2207617.3719642241</v>
      </c>
      <c r="H115" s="7">
        <v>3782182.0522496831</v>
      </c>
      <c r="I115" s="7">
        <v>32988229.703519449</v>
      </c>
      <c r="J115" s="7">
        <v>1075663.2014100833</v>
      </c>
      <c r="K115" s="7">
        <v>100161.823093785</v>
      </c>
      <c r="L115" s="7">
        <v>378797.17662268935</v>
      </c>
      <c r="M115" s="7">
        <v>77829750.947897017</v>
      </c>
      <c r="N115" s="7">
        <v>5626774.2792732893</v>
      </c>
      <c r="O115" s="7">
        <v>3119472.6309627392</v>
      </c>
      <c r="P115" s="7">
        <v>14923104.461656222</v>
      </c>
      <c r="Q115" s="7">
        <v>155858577.39765829</v>
      </c>
      <c r="R115" s="67">
        <f t="shared" si="1"/>
        <v>1557478.5481184039</v>
      </c>
      <c r="S115"/>
      <c r="T115"/>
    </row>
    <row r="116" spans="1:20" x14ac:dyDescent="0.25">
      <c r="A116" s="7" t="s">
        <v>116</v>
      </c>
      <c r="B116" s="7">
        <v>1491736.4950515111</v>
      </c>
      <c r="C116" s="7">
        <v>3155294.4047596129</v>
      </c>
      <c r="D116" s="7">
        <v>8172943.960348268</v>
      </c>
      <c r="E116" s="7">
        <v>2366075.9330465649</v>
      </c>
      <c r="F116" s="7">
        <v>1449472.2090666115</v>
      </c>
      <c r="G116" s="7">
        <v>2266118.7340922933</v>
      </c>
      <c r="H116" s="7">
        <v>1323309.9513572634</v>
      </c>
      <c r="I116" s="7">
        <v>22186526.972698577</v>
      </c>
      <c r="J116" s="7">
        <v>1341731.4143780547</v>
      </c>
      <c r="K116" s="7">
        <v>298123.10315471212</v>
      </c>
      <c r="L116" s="7">
        <v>665382.38749134331</v>
      </c>
      <c r="M116" s="7">
        <v>86098718.974110842</v>
      </c>
      <c r="N116" s="7">
        <v>9275834.6734010745</v>
      </c>
      <c r="O116" s="7">
        <v>2841832.9663316677</v>
      </c>
      <c r="P116" s="7">
        <v>20224177.284062609</v>
      </c>
      <c r="Q116" s="7">
        <v>163157279.46335101</v>
      </c>
      <c r="R116" s="67">
        <f t="shared" si="1"/>
        <v>3453417.5079143252</v>
      </c>
      <c r="S116"/>
      <c r="T116"/>
    </row>
    <row r="117" spans="1:20" x14ac:dyDescent="0.25">
      <c r="A117" s="7" t="s">
        <v>117</v>
      </c>
      <c r="B117" s="7">
        <v>11703.5914769311</v>
      </c>
      <c r="D117" s="7">
        <v>47911.035528646091</v>
      </c>
      <c r="E117" s="7">
        <v>137196.01826376017</v>
      </c>
      <c r="F117" s="7">
        <v>72112.407440686089</v>
      </c>
      <c r="H117" s="7">
        <v>25273.439438803951</v>
      </c>
      <c r="I117" s="7">
        <v>148042.26361513368</v>
      </c>
      <c r="J117" s="7">
        <v>1094.2344305845861</v>
      </c>
      <c r="M117" s="7">
        <v>6149124.253952357</v>
      </c>
      <c r="N117" s="7">
        <v>131662.81881066589</v>
      </c>
      <c r="O117" s="7">
        <v>103709.0854595578</v>
      </c>
      <c r="P117" s="7">
        <v>339462.28049075813</v>
      </c>
      <c r="Q117" s="7">
        <v>7167291.4289078834</v>
      </c>
      <c r="R117" s="67">
        <f t="shared" si="1"/>
        <v>0</v>
      </c>
      <c r="S117"/>
      <c r="T117"/>
    </row>
    <row r="118" spans="1:20" x14ac:dyDescent="0.25">
      <c r="A118" s="7" t="s">
        <v>118</v>
      </c>
      <c r="B118" s="7">
        <v>7098.4629119153096</v>
      </c>
      <c r="C118" s="7">
        <v>41717.6357444967</v>
      </c>
      <c r="D118" s="7">
        <v>96608.714386282547</v>
      </c>
      <c r="E118" s="7">
        <v>74174.099652788762</v>
      </c>
      <c r="F118" s="7">
        <v>34571.106229022756</v>
      </c>
      <c r="G118" s="7">
        <v>8526.2948816812204</v>
      </c>
      <c r="H118" s="7">
        <v>74403.171819949464</v>
      </c>
      <c r="I118" s="7">
        <v>900030.79600228323</v>
      </c>
      <c r="J118" s="7">
        <v>5686.1072421027002</v>
      </c>
      <c r="M118" s="7">
        <v>12240406.866275776</v>
      </c>
      <c r="N118" s="7">
        <v>458464.62003372237</v>
      </c>
      <c r="O118" s="7">
        <v>288645.27690685459</v>
      </c>
      <c r="P118" s="7">
        <v>359160.62203112693</v>
      </c>
      <c r="Q118" s="7">
        <v>14589493.774118003</v>
      </c>
      <c r="R118" s="67">
        <f t="shared" si="1"/>
        <v>41717.6357444967</v>
      </c>
      <c r="S118"/>
      <c r="T118"/>
    </row>
    <row r="119" spans="1:20" x14ac:dyDescent="0.25">
      <c r="A119" s="7" t="s">
        <v>266</v>
      </c>
      <c r="B119" s="7">
        <v>318625.89966824744</v>
      </c>
      <c r="C119" s="7">
        <v>592724.84666713991</v>
      </c>
      <c r="D119" s="7">
        <v>891093.82551502599</v>
      </c>
      <c r="E119" s="7">
        <v>1059115.8150357616</v>
      </c>
      <c r="F119" s="7">
        <v>450422.47949650476</v>
      </c>
      <c r="G119" s="7">
        <v>515091.63184212189</v>
      </c>
      <c r="H119" s="7">
        <v>733761.0232230766</v>
      </c>
      <c r="I119" s="7">
        <v>4410611.9868738158</v>
      </c>
      <c r="J119" s="7">
        <v>152067.38510057761</v>
      </c>
      <c r="L119" s="7">
        <v>6366.9727286409297</v>
      </c>
      <c r="M119" s="7">
        <v>37228654.174568541</v>
      </c>
      <c r="N119" s="7">
        <v>1500571.3689196184</v>
      </c>
      <c r="O119" s="7">
        <v>919221.87785237865</v>
      </c>
      <c r="P119" s="7">
        <v>3787531.1827238207</v>
      </c>
      <c r="Q119" s="7">
        <v>52565860.470215276</v>
      </c>
      <c r="R119" s="67">
        <f t="shared" si="1"/>
        <v>592724.84666713991</v>
      </c>
      <c r="S119"/>
      <c r="T119"/>
    </row>
    <row r="120" spans="1:20" x14ac:dyDescent="0.25">
      <c r="A120" s="7" t="s">
        <v>120</v>
      </c>
      <c r="B120" s="7">
        <v>2859.7539328930002</v>
      </c>
      <c r="C120" s="7">
        <v>12753.9650524014</v>
      </c>
      <c r="D120" s="7">
        <v>89607.283120990032</v>
      </c>
      <c r="E120" s="7">
        <v>24972.71822447102</v>
      </c>
      <c r="F120" s="7">
        <v>84965.992596237338</v>
      </c>
      <c r="G120" s="7">
        <v>19692.543811139549</v>
      </c>
      <c r="I120" s="7">
        <v>135649.21791521076</v>
      </c>
      <c r="M120" s="7">
        <v>1927535.2002521879</v>
      </c>
      <c r="N120" s="7">
        <v>12381.1505197856</v>
      </c>
      <c r="O120" s="7">
        <v>35758.780520751701</v>
      </c>
      <c r="Q120" s="7">
        <v>2346176.6059460682</v>
      </c>
      <c r="R120" s="67">
        <f t="shared" si="1"/>
        <v>12753.9650524014</v>
      </c>
      <c r="S120"/>
      <c r="T120"/>
    </row>
    <row r="121" spans="1:20" x14ac:dyDescent="0.25">
      <c r="A121" s="7" t="s">
        <v>121</v>
      </c>
      <c r="B121" s="7">
        <v>300443.70377866289</v>
      </c>
      <c r="C121" s="7">
        <v>99933.252894769888</v>
      </c>
      <c r="D121" s="7">
        <v>567114.19057034072</v>
      </c>
      <c r="E121" s="7">
        <v>444599.98429037037</v>
      </c>
      <c r="F121" s="7">
        <v>281598.07412071014</v>
      </c>
      <c r="G121" s="7">
        <v>186635.0881813147</v>
      </c>
      <c r="H121" s="7">
        <v>237725.95727530742</v>
      </c>
      <c r="I121" s="7">
        <v>2350852.3478155518</v>
      </c>
      <c r="K121" s="7">
        <v>23757.840017204901</v>
      </c>
      <c r="M121" s="7">
        <v>25007223.532563824</v>
      </c>
      <c r="N121" s="7">
        <v>1205634.751716339</v>
      </c>
      <c r="O121" s="7">
        <v>76413.944421289794</v>
      </c>
      <c r="P121" s="7">
        <v>1544156.0163593707</v>
      </c>
      <c r="Q121" s="7">
        <v>32326088.684005056</v>
      </c>
      <c r="R121" s="67">
        <f t="shared" si="1"/>
        <v>123691.09291197479</v>
      </c>
      <c r="S121"/>
      <c r="T121"/>
    </row>
    <row r="122" spans="1:20" x14ac:dyDescent="0.25">
      <c r="A122" s="7" t="s">
        <v>244</v>
      </c>
      <c r="B122" s="7">
        <v>748118.75955703366</v>
      </c>
      <c r="C122" s="7">
        <v>403356.84248638712</v>
      </c>
      <c r="D122" s="7">
        <v>2856378.9859869056</v>
      </c>
      <c r="E122" s="7">
        <v>2881263.9151267433</v>
      </c>
      <c r="F122" s="7">
        <v>9345326.3426266834</v>
      </c>
      <c r="G122" s="7">
        <v>555051.13379184587</v>
      </c>
      <c r="H122" s="7">
        <v>4080593.2584162215</v>
      </c>
      <c r="I122" s="7">
        <v>34140000.4384472</v>
      </c>
      <c r="J122" s="7">
        <v>425264.0087997294</v>
      </c>
      <c r="K122" s="7">
        <v>173774.59081978089</v>
      </c>
      <c r="L122" s="7">
        <v>237336.31282848606</v>
      </c>
      <c r="M122" s="7">
        <v>34676032.763197191</v>
      </c>
      <c r="N122" s="7">
        <v>3870167.8699424351</v>
      </c>
      <c r="O122" s="7">
        <v>2357737.9418014134</v>
      </c>
      <c r="P122" s="7">
        <v>5415060.6430403944</v>
      </c>
      <c r="Q122" s="7">
        <v>102165463.80686846</v>
      </c>
      <c r="R122" s="67">
        <f t="shared" si="1"/>
        <v>577131.43330616807</v>
      </c>
      <c r="S122"/>
      <c r="T122"/>
    </row>
    <row r="123" spans="1:20" x14ac:dyDescent="0.25">
      <c r="A123" s="7" t="s">
        <v>122</v>
      </c>
      <c r="C123" s="7">
        <v>88241.174577132013</v>
      </c>
      <c r="D123" s="7">
        <v>837808.27762670652</v>
      </c>
      <c r="E123" s="7">
        <v>211532.09397781253</v>
      </c>
      <c r="F123" s="7">
        <v>249924.59364891564</v>
      </c>
      <c r="G123" s="7">
        <v>72254.626582038502</v>
      </c>
      <c r="H123" s="7">
        <v>277507.02810176334</v>
      </c>
      <c r="I123" s="7">
        <v>5541677.4559719991</v>
      </c>
      <c r="J123" s="7">
        <v>116707.49560089229</v>
      </c>
      <c r="L123" s="7">
        <v>21126.849069719199</v>
      </c>
      <c r="M123" s="7">
        <v>20642793.697205864</v>
      </c>
      <c r="N123" s="7">
        <v>907459.28213960701</v>
      </c>
      <c r="O123" s="7">
        <v>428477.60067467578</v>
      </c>
      <c r="P123" s="7">
        <v>930771.08507794386</v>
      </c>
      <c r="Q123" s="7">
        <v>30326281.260255072</v>
      </c>
      <c r="R123" s="67">
        <f t="shared" si="1"/>
        <v>88241.174577132013</v>
      </c>
      <c r="S123"/>
      <c r="T123"/>
    </row>
    <row r="124" spans="1:20" x14ac:dyDescent="0.25">
      <c r="A124" s="7" t="s">
        <v>123</v>
      </c>
      <c r="B124" s="7">
        <v>122429.20861348635</v>
      </c>
      <c r="C124" s="7">
        <v>24829.51238857631</v>
      </c>
      <c r="D124" s="7">
        <v>132167.88047671824</v>
      </c>
      <c r="E124" s="7">
        <v>529708.95497012569</v>
      </c>
      <c r="F124" s="7">
        <v>1077641.8128826129</v>
      </c>
      <c r="G124" s="7">
        <v>46630.149328017047</v>
      </c>
      <c r="H124" s="7">
        <v>425108.36956880346</v>
      </c>
      <c r="I124" s="7">
        <v>1514038.3697384037</v>
      </c>
      <c r="J124" s="7">
        <v>638011.37155996938</v>
      </c>
      <c r="K124" s="7">
        <v>218591.84897247</v>
      </c>
      <c r="M124" s="7">
        <v>14046213.392916348</v>
      </c>
      <c r="N124" s="7">
        <v>461802.13701116474</v>
      </c>
      <c r="O124" s="7">
        <v>707813.32260223699</v>
      </c>
      <c r="P124" s="7">
        <v>1508198.9844761277</v>
      </c>
      <c r="Q124" s="7">
        <v>21453185.315505058</v>
      </c>
      <c r="R124" s="67">
        <f t="shared" si="1"/>
        <v>243421.36136104632</v>
      </c>
      <c r="S124"/>
      <c r="T124"/>
    </row>
    <row r="125" spans="1:20" x14ac:dyDescent="0.25">
      <c r="A125" s="7" t="s">
        <v>124</v>
      </c>
      <c r="B125" s="7">
        <v>25298.100345890798</v>
      </c>
      <c r="C125" s="7">
        <v>23887.546150146911</v>
      </c>
      <c r="D125" s="7">
        <v>122701.42856681281</v>
      </c>
      <c r="E125" s="7">
        <v>201589.93345070945</v>
      </c>
      <c r="F125" s="7">
        <v>270666.48381665722</v>
      </c>
      <c r="G125" s="7">
        <v>162898.86585293341</v>
      </c>
      <c r="H125" s="7">
        <v>39865.966057491103</v>
      </c>
      <c r="I125" s="7">
        <v>329473.41530708916</v>
      </c>
      <c r="J125" s="7">
        <v>5338.9795661130393</v>
      </c>
      <c r="L125" s="7">
        <v>7547.8488068556899</v>
      </c>
      <c r="M125" s="7">
        <v>7299491.8782269675</v>
      </c>
      <c r="N125" s="7">
        <v>526468.08797890798</v>
      </c>
      <c r="P125" s="7">
        <v>449995.20260149857</v>
      </c>
      <c r="Q125" s="7">
        <v>9465223.736728074</v>
      </c>
      <c r="R125" s="67">
        <f t="shared" si="1"/>
        <v>23887.546150146911</v>
      </c>
      <c r="S125"/>
      <c r="T125"/>
    </row>
    <row r="126" spans="1:20" x14ac:dyDescent="0.25">
      <c r="A126" s="7" t="s">
        <v>125</v>
      </c>
      <c r="B126" s="7">
        <v>8195.7662502416897</v>
      </c>
      <c r="C126" s="7">
        <v>25076.719105242883</v>
      </c>
      <c r="D126" s="7">
        <v>168055.66263902094</v>
      </c>
      <c r="E126" s="7">
        <v>93248.28744357916</v>
      </c>
      <c r="F126" s="7">
        <v>30606.120536070699</v>
      </c>
      <c r="G126" s="7">
        <v>53808.78849110179</v>
      </c>
      <c r="H126" s="7">
        <v>220099.00850310479</v>
      </c>
      <c r="I126" s="7">
        <v>1626731.9544808548</v>
      </c>
      <c r="J126" s="7">
        <v>20215.336817073501</v>
      </c>
      <c r="L126" s="7">
        <v>4067.44886862147</v>
      </c>
      <c r="M126" s="7">
        <v>7354864.7686474649</v>
      </c>
      <c r="N126" s="7">
        <v>486372.98349707539</v>
      </c>
      <c r="O126" s="7">
        <v>89795.549176231696</v>
      </c>
      <c r="P126" s="7">
        <v>659139.50076211977</v>
      </c>
      <c r="Q126" s="7">
        <v>10840277.895217804</v>
      </c>
      <c r="R126" s="67">
        <f t="shared" si="1"/>
        <v>25076.719105242883</v>
      </c>
      <c r="S126"/>
      <c r="T126"/>
    </row>
    <row r="127" spans="1:20" x14ac:dyDescent="0.25">
      <c r="A127" s="7" t="s">
        <v>126</v>
      </c>
      <c r="B127" s="7">
        <v>731258.93951210764</v>
      </c>
      <c r="C127" s="7">
        <v>50652.455813834044</v>
      </c>
      <c r="D127" s="7">
        <v>322766.26027427305</v>
      </c>
      <c r="E127" s="7">
        <v>141452.33016742123</v>
      </c>
      <c r="F127" s="7">
        <v>104381.66556653308</v>
      </c>
      <c r="G127" s="7">
        <v>13503.68584814452</v>
      </c>
      <c r="H127" s="7">
        <v>263605.44243425911</v>
      </c>
      <c r="I127" s="7">
        <v>1818414.1121612841</v>
      </c>
      <c r="J127" s="7">
        <v>11252.9896549355</v>
      </c>
      <c r="L127" s="7">
        <v>4462.5657071278001</v>
      </c>
      <c r="M127" s="7">
        <v>12920582.402736407</v>
      </c>
      <c r="N127" s="7">
        <v>495163.18525262229</v>
      </c>
      <c r="O127" s="7">
        <v>187997.0025772049</v>
      </c>
      <c r="P127" s="7">
        <v>778870.58898326452</v>
      </c>
      <c r="Q127" s="7">
        <v>17844363.626689419</v>
      </c>
      <c r="R127" s="67">
        <f t="shared" si="1"/>
        <v>50652.455813834044</v>
      </c>
      <c r="S127"/>
      <c r="T127"/>
    </row>
    <row r="128" spans="1:20" x14ac:dyDescent="0.25">
      <c r="A128" s="7" t="s">
        <v>127</v>
      </c>
      <c r="B128" s="7">
        <v>409508.88843997812</v>
      </c>
      <c r="C128" s="7">
        <v>117377.38011723866</v>
      </c>
      <c r="D128" s="7">
        <v>767036.62817856972</v>
      </c>
      <c r="E128" s="7">
        <v>296109.31504053372</v>
      </c>
      <c r="F128" s="7">
        <v>111846.72788047302</v>
      </c>
      <c r="G128" s="7">
        <v>105981.49202177889</v>
      </c>
      <c r="H128" s="7">
        <v>147461.9266815809</v>
      </c>
      <c r="I128" s="7">
        <v>2115756.1275186483</v>
      </c>
      <c r="J128" s="7">
        <v>147652.92832744078</v>
      </c>
      <c r="K128" s="7">
        <v>747.42606905595801</v>
      </c>
      <c r="L128" s="7">
        <v>105660.174815853</v>
      </c>
      <c r="M128" s="7">
        <v>17709811.957900669</v>
      </c>
      <c r="N128" s="7">
        <v>528014.38163295062</v>
      </c>
      <c r="O128" s="7">
        <v>1150693.5447442885</v>
      </c>
      <c r="P128" s="7">
        <v>2042271.0334867262</v>
      </c>
      <c r="Q128" s="7">
        <v>25755929.932855789</v>
      </c>
      <c r="R128" s="67">
        <f t="shared" si="1"/>
        <v>118124.80618629462</v>
      </c>
      <c r="S128"/>
      <c r="T128"/>
    </row>
    <row r="129" spans="1:20" x14ac:dyDescent="0.25">
      <c r="A129" s="7" t="s">
        <v>128</v>
      </c>
      <c r="B129" s="7">
        <v>1377897.2551821992</v>
      </c>
      <c r="C129" s="7">
        <v>502933.08124132338</v>
      </c>
      <c r="D129" s="7">
        <v>3546444.7270701071</v>
      </c>
      <c r="E129" s="7">
        <v>1370367.4270665101</v>
      </c>
      <c r="F129" s="7">
        <v>1506291.5350401271</v>
      </c>
      <c r="G129" s="7">
        <v>612049.14505269472</v>
      </c>
      <c r="H129" s="7">
        <v>1340779.6419220148</v>
      </c>
      <c r="I129" s="7">
        <v>18937244.809128262</v>
      </c>
      <c r="J129" s="7">
        <v>206754.17995491464</v>
      </c>
      <c r="K129" s="7">
        <v>142021.27627458039</v>
      </c>
      <c r="L129" s="7">
        <v>41592.59870498129</v>
      </c>
      <c r="M129" s="7">
        <v>32469207.777206905</v>
      </c>
      <c r="N129" s="7">
        <v>2140929.8507549539</v>
      </c>
      <c r="O129" s="7">
        <v>994395.24405574228</v>
      </c>
      <c r="P129" s="7">
        <v>7317820.0199995562</v>
      </c>
      <c r="Q129" s="7">
        <v>72506728.568654865</v>
      </c>
      <c r="R129" s="67">
        <f t="shared" si="1"/>
        <v>644954.35751590377</v>
      </c>
      <c r="S129"/>
      <c r="T129"/>
    </row>
    <row r="130" spans="1:20" x14ac:dyDescent="0.25">
      <c r="A130" s="7" t="s">
        <v>129</v>
      </c>
      <c r="B130" s="7">
        <v>270169.84361917508</v>
      </c>
      <c r="C130" s="7">
        <v>69841.616657277104</v>
      </c>
      <c r="D130" s="7">
        <v>395088.30092660978</v>
      </c>
      <c r="E130" s="7">
        <v>119492.39293754938</v>
      </c>
      <c r="F130" s="7">
        <v>135469.53428561881</v>
      </c>
      <c r="G130" s="7">
        <v>39435.432167810577</v>
      </c>
      <c r="H130" s="7">
        <v>294032.27069614147</v>
      </c>
      <c r="I130" s="7">
        <v>2802145.9582391167</v>
      </c>
      <c r="J130" s="7">
        <v>67739.058432498598</v>
      </c>
      <c r="K130" s="7">
        <v>6635.7136201246894</v>
      </c>
      <c r="L130" s="7">
        <v>2219.6441179160902</v>
      </c>
      <c r="M130" s="7">
        <v>13200805.243407909</v>
      </c>
      <c r="N130" s="7">
        <v>644108.31701692683</v>
      </c>
      <c r="O130" s="7">
        <v>287115.34313317231</v>
      </c>
      <c r="P130" s="7">
        <v>1018549.0500424436</v>
      </c>
      <c r="Q130" s="7">
        <v>19352847.719300289</v>
      </c>
      <c r="R130" s="67">
        <f t="shared" si="1"/>
        <v>76477.330277401794</v>
      </c>
      <c r="S130"/>
      <c r="T130"/>
    </row>
    <row r="131" spans="1:20" x14ac:dyDescent="0.25">
      <c r="A131" s="7" t="s">
        <v>130</v>
      </c>
      <c r="B131" s="7">
        <v>247587.10107880732</v>
      </c>
      <c r="C131" s="7">
        <v>12749.41159923654</v>
      </c>
      <c r="D131" s="7">
        <v>147347.01627077028</v>
      </c>
      <c r="E131" s="7">
        <v>632080.89916082937</v>
      </c>
      <c r="F131" s="7">
        <v>207039.29351008005</v>
      </c>
      <c r="G131" s="7">
        <v>41894.800449249014</v>
      </c>
      <c r="H131" s="7">
        <v>450801.88302132767</v>
      </c>
      <c r="I131" s="7">
        <v>1642454.3975474394</v>
      </c>
      <c r="L131" s="7">
        <v>1122.6500232061601</v>
      </c>
      <c r="M131" s="7">
        <v>10824235.104662145</v>
      </c>
      <c r="N131" s="7">
        <v>233871.61938597541</v>
      </c>
      <c r="P131" s="7">
        <v>91131.156572238309</v>
      </c>
      <c r="Q131" s="7">
        <v>14532315.333281305</v>
      </c>
      <c r="R131" s="67">
        <f t="shared" si="1"/>
        <v>12749.41159923654</v>
      </c>
      <c r="S131"/>
      <c r="T131"/>
    </row>
    <row r="132" spans="1:20" x14ac:dyDescent="0.25">
      <c r="A132" s="7" t="s">
        <v>131</v>
      </c>
      <c r="B132" s="7">
        <v>452126.79630365234</v>
      </c>
      <c r="C132" s="7">
        <v>146014.01468193068</v>
      </c>
      <c r="D132" s="7">
        <v>1018998.8383616518</v>
      </c>
      <c r="E132" s="7">
        <v>378296.01121676533</v>
      </c>
      <c r="F132" s="7">
        <v>110683.76438700139</v>
      </c>
      <c r="G132" s="7">
        <v>92724.39880170043</v>
      </c>
      <c r="H132" s="7">
        <v>484532.62997405941</v>
      </c>
      <c r="I132" s="7">
        <v>5542264.1046507172</v>
      </c>
      <c r="J132" s="7">
        <v>57376.355122971276</v>
      </c>
      <c r="K132" s="7">
        <v>39303.412643415497</v>
      </c>
      <c r="M132" s="7">
        <v>17356190.71487423</v>
      </c>
      <c r="N132" s="7">
        <v>576057.28821954958</v>
      </c>
      <c r="O132" s="7">
        <v>3062276.133962444</v>
      </c>
      <c r="P132" s="7">
        <v>2520701.182306747</v>
      </c>
      <c r="Q132" s="7">
        <v>31837545.645506836</v>
      </c>
      <c r="R132" s="67">
        <f t="shared" ref="R132:R195" si="2">+K132+C132</f>
        <v>185317.42732534619</v>
      </c>
      <c r="S132"/>
      <c r="T132"/>
    </row>
    <row r="133" spans="1:20" x14ac:dyDescent="0.25">
      <c r="A133" s="7" t="s">
        <v>132</v>
      </c>
      <c r="B133" s="7">
        <v>740898.05405709846</v>
      </c>
      <c r="C133" s="7">
        <v>2298463.8339574886</v>
      </c>
      <c r="D133" s="7">
        <v>4822105.4575651791</v>
      </c>
      <c r="E133" s="7">
        <v>2108628.0078410921</v>
      </c>
      <c r="F133" s="7">
        <v>898627.26252933312</v>
      </c>
      <c r="G133" s="7">
        <v>1128441.800776659</v>
      </c>
      <c r="H133" s="7">
        <v>1019609.8391791099</v>
      </c>
      <c r="I133" s="7">
        <v>19954290.168943711</v>
      </c>
      <c r="J133" s="7">
        <v>1792106.4624389394</v>
      </c>
      <c r="K133" s="7">
        <v>151631.71006100369</v>
      </c>
      <c r="L133" s="7">
        <v>85164.909322589418</v>
      </c>
      <c r="M133" s="7">
        <v>55931742.589927524</v>
      </c>
      <c r="N133" s="7">
        <v>4801180.8220189875</v>
      </c>
      <c r="O133" s="7">
        <v>2023385.1307208117</v>
      </c>
      <c r="P133" s="7">
        <v>14213935.915182982</v>
      </c>
      <c r="Q133" s="7">
        <v>111970211.9645225</v>
      </c>
      <c r="R133" s="67">
        <f t="shared" si="2"/>
        <v>2450095.5440184921</v>
      </c>
      <c r="S133"/>
      <c r="T133"/>
    </row>
    <row r="134" spans="1:20" x14ac:dyDescent="0.25">
      <c r="A134" s="7" t="s">
        <v>133</v>
      </c>
      <c r="B134" s="7">
        <v>7987.0907174826998</v>
      </c>
      <c r="C134" s="7">
        <v>107036.95652824614</v>
      </c>
      <c r="D134" s="7">
        <v>335902.73275234259</v>
      </c>
      <c r="E134" s="7">
        <v>578456.61712000368</v>
      </c>
      <c r="F134" s="7">
        <v>131900.08307465975</v>
      </c>
      <c r="G134" s="7">
        <v>31952.866304115392</v>
      </c>
      <c r="H134" s="7">
        <v>145495.86748155957</v>
      </c>
      <c r="I134" s="7">
        <v>632373.90383393189</v>
      </c>
      <c r="J134" s="7">
        <v>49892.796760734251</v>
      </c>
      <c r="M134" s="7">
        <v>24143502.604081128</v>
      </c>
      <c r="N134" s="7">
        <v>573280.32316574524</v>
      </c>
      <c r="O134" s="7">
        <v>349229.39526823809</v>
      </c>
      <c r="P134" s="7">
        <v>520944.0063827571</v>
      </c>
      <c r="Q134" s="7">
        <v>27607955.243470944</v>
      </c>
      <c r="R134" s="67">
        <f t="shared" si="2"/>
        <v>107036.95652824614</v>
      </c>
      <c r="S134"/>
      <c r="T134"/>
    </row>
    <row r="135" spans="1:20" x14ac:dyDescent="0.25">
      <c r="A135" s="7" t="s">
        <v>245</v>
      </c>
      <c r="B135" s="7">
        <v>16437.140713367568</v>
      </c>
      <c r="C135" s="7">
        <v>163548.37913986249</v>
      </c>
      <c r="D135" s="7">
        <v>380278.40180074266</v>
      </c>
      <c r="E135" s="7">
        <v>206501.66232507548</v>
      </c>
      <c r="F135" s="7">
        <v>62137.58996806918</v>
      </c>
      <c r="G135" s="7">
        <v>98453.833258493003</v>
      </c>
      <c r="H135" s="7">
        <v>639779.59499553405</v>
      </c>
      <c r="I135" s="7">
        <v>2261477.3487848737</v>
      </c>
      <c r="J135" s="7">
        <v>22512.693895035947</v>
      </c>
      <c r="M135" s="7">
        <v>24731008.087236967</v>
      </c>
      <c r="N135" s="7">
        <v>1086853.376578588</v>
      </c>
      <c r="O135" s="7">
        <v>525705.50762861583</v>
      </c>
      <c r="P135" s="7">
        <v>1236741.2630165569</v>
      </c>
      <c r="Q135" s="7">
        <v>31431434.879341781</v>
      </c>
      <c r="R135" s="67">
        <f t="shared" si="2"/>
        <v>163548.37913986249</v>
      </c>
      <c r="S135"/>
      <c r="T135"/>
    </row>
    <row r="136" spans="1:20" x14ac:dyDescent="0.25">
      <c r="A136" s="7" t="s">
        <v>134</v>
      </c>
      <c r="B136" s="7">
        <v>8291.4264811108696</v>
      </c>
      <c r="C136" s="7">
        <v>244959.05957954956</v>
      </c>
      <c r="D136" s="7">
        <v>516850.43031185307</v>
      </c>
      <c r="E136" s="7">
        <v>340080.59196780104</v>
      </c>
      <c r="F136" s="7">
        <v>124345.50582305397</v>
      </c>
      <c r="G136" s="7">
        <v>117578.83186364223</v>
      </c>
      <c r="H136" s="7">
        <v>416963.60530439403</v>
      </c>
      <c r="I136" s="7">
        <v>2876719.6247728067</v>
      </c>
      <c r="J136" s="7">
        <v>21178.157724704499</v>
      </c>
      <c r="L136" s="7">
        <v>11225.1719388893</v>
      </c>
      <c r="M136" s="7">
        <v>12549632.725023646</v>
      </c>
      <c r="N136" s="7">
        <v>499159.62949348765</v>
      </c>
      <c r="O136" s="7">
        <v>235423.76043708605</v>
      </c>
      <c r="P136" s="7">
        <v>965574.1729502168</v>
      </c>
      <c r="Q136" s="7">
        <v>18927982.69367224</v>
      </c>
      <c r="R136" s="67">
        <f t="shared" si="2"/>
        <v>244959.05957954956</v>
      </c>
      <c r="S136"/>
      <c r="T136"/>
    </row>
    <row r="137" spans="1:20" x14ac:dyDescent="0.25">
      <c r="A137" s="7" t="s">
        <v>135</v>
      </c>
      <c r="B137" s="7">
        <v>454053.74786396028</v>
      </c>
      <c r="C137" s="7">
        <v>71611.02510144806</v>
      </c>
      <c r="D137" s="7">
        <v>486357.79863755987</v>
      </c>
      <c r="E137" s="7">
        <v>553848.70852853393</v>
      </c>
      <c r="F137" s="7">
        <v>689227.75122084306</v>
      </c>
      <c r="G137" s="7">
        <v>6591.1929140618104</v>
      </c>
      <c r="I137" s="7">
        <v>2220394.8419811027</v>
      </c>
      <c r="J137" s="7">
        <v>50556.025852818697</v>
      </c>
      <c r="K137" s="7">
        <v>19292.545253708198</v>
      </c>
      <c r="M137" s="7">
        <v>17531470.864045981</v>
      </c>
      <c r="N137" s="7">
        <v>1022238.2784634099</v>
      </c>
      <c r="O137" s="7">
        <v>1049847.582496312</v>
      </c>
      <c r="P137" s="7">
        <v>661515.61877405504</v>
      </c>
      <c r="Q137" s="7">
        <v>24817005.981133793</v>
      </c>
      <c r="R137" s="67">
        <f t="shared" si="2"/>
        <v>90903.570355156262</v>
      </c>
      <c r="S137"/>
      <c r="T137"/>
    </row>
    <row r="138" spans="1:20" x14ac:dyDescent="0.25">
      <c r="A138" s="7" t="s">
        <v>136</v>
      </c>
      <c r="B138" s="7">
        <v>315539.81388490577</v>
      </c>
      <c r="C138" s="7">
        <v>332483.59600332455</v>
      </c>
      <c r="D138" s="7">
        <v>816633.96489574981</v>
      </c>
      <c r="E138" s="7">
        <v>396791.60282658</v>
      </c>
      <c r="F138" s="7">
        <v>268446.4250779064</v>
      </c>
      <c r="G138" s="7">
        <v>242817.79735480103</v>
      </c>
      <c r="H138" s="7">
        <v>429163.4251497236</v>
      </c>
      <c r="I138" s="7">
        <v>3465226.1505817031</v>
      </c>
      <c r="J138" s="7">
        <v>260444.31958902191</v>
      </c>
      <c r="K138" s="7">
        <v>12059.4675753519</v>
      </c>
      <c r="L138" s="7">
        <v>50344.227751229802</v>
      </c>
      <c r="M138" s="7">
        <v>16769217.978566675</v>
      </c>
      <c r="N138" s="7">
        <v>650225.11095841147</v>
      </c>
      <c r="O138" s="7">
        <v>362908.30450065399</v>
      </c>
      <c r="P138" s="7">
        <v>1889575.9457771953</v>
      </c>
      <c r="Q138" s="7">
        <v>26261878.130493235</v>
      </c>
      <c r="R138" s="67">
        <f t="shared" si="2"/>
        <v>344543.06357867643</v>
      </c>
      <c r="S138"/>
      <c r="T138"/>
    </row>
    <row r="139" spans="1:20" x14ac:dyDescent="0.25">
      <c r="A139" s="7" t="s">
        <v>137</v>
      </c>
      <c r="B139" s="7">
        <v>661350.89070064411</v>
      </c>
      <c r="C139" s="7">
        <v>833514.50018773577</v>
      </c>
      <c r="D139" s="7">
        <v>2124931.330931915</v>
      </c>
      <c r="E139" s="7">
        <v>1573770.1908043309</v>
      </c>
      <c r="F139" s="7">
        <v>997223.41730029718</v>
      </c>
      <c r="G139" s="7">
        <v>601045.31607767602</v>
      </c>
      <c r="H139" s="7">
        <v>1057622.6435644312</v>
      </c>
      <c r="I139" s="7">
        <v>15076796.812717659</v>
      </c>
      <c r="J139" s="7">
        <v>555127.54679789115</v>
      </c>
      <c r="K139" s="7">
        <v>54903.255139205226</v>
      </c>
      <c r="L139" s="7">
        <v>26492.416425512893</v>
      </c>
      <c r="M139" s="7">
        <v>46281883.907072105</v>
      </c>
      <c r="N139" s="7">
        <v>4253794.3558242433</v>
      </c>
      <c r="O139" s="7">
        <v>1003596.4075827585</v>
      </c>
      <c r="P139" s="7">
        <v>5177530.2800740562</v>
      </c>
      <c r="Q139" s="7">
        <v>80279583.271200463</v>
      </c>
      <c r="R139" s="67">
        <f t="shared" si="2"/>
        <v>888417.75532694103</v>
      </c>
      <c r="S139"/>
      <c r="T139"/>
    </row>
    <row r="140" spans="1:20" x14ac:dyDescent="0.25">
      <c r="A140" s="7" t="s">
        <v>138</v>
      </c>
      <c r="B140" s="7">
        <v>70857.683881967794</v>
      </c>
      <c r="C140" s="7">
        <v>793827.96527542919</v>
      </c>
      <c r="D140" s="7">
        <v>4004489.257926174</v>
      </c>
      <c r="E140" s="7">
        <v>803571.14552612882</v>
      </c>
      <c r="F140" s="7">
        <v>370298.62857888907</v>
      </c>
      <c r="G140" s="7">
        <v>256170.93395642133</v>
      </c>
      <c r="H140" s="7">
        <v>339644.25653251389</v>
      </c>
      <c r="I140" s="7">
        <v>12511793.077624487</v>
      </c>
      <c r="J140" s="7">
        <v>513957.46146786021</v>
      </c>
      <c r="L140" s="7">
        <v>72550.067243383761</v>
      </c>
      <c r="M140" s="7">
        <v>20261939.169019707</v>
      </c>
      <c r="N140" s="7">
        <v>2952261.3605683092</v>
      </c>
      <c r="O140" s="7">
        <v>1882511.3620185242</v>
      </c>
      <c r="P140" s="7">
        <v>2611507.5409488427</v>
      </c>
      <c r="Q140" s="7">
        <v>47445379.91056864</v>
      </c>
      <c r="R140" s="67">
        <f t="shared" si="2"/>
        <v>793827.96527542919</v>
      </c>
      <c r="S140"/>
      <c r="T140"/>
    </row>
    <row r="141" spans="1:20" x14ac:dyDescent="0.25">
      <c r="A141" s="7" t="s">
        <v>139</v>
      </c>
      <c r="C141" s="7">
        <v>29625.9251814575</v>
      </c>
      <c r="D141" s="7">
        <v>25536.973735542437</v>
      </c>
      <c r="E141" s="7">
        <v>103652.70913531871</v>
      </c>
      <c r="F141" s="7">
        <v>13059.9591358412</v>
      </c>
      <c r="G141" s="7">
        <v>19882.661925772132</v>
      </c>
      <c r="H141" s="7">
        <v>670165.21469827602</v>
      </c>
      <c r="I141" s="7">
        <v>113152.80825624149</v>
      </c>
      <c r="M141" s="7">
        <v>4247083.2453592708</v>
      </c>
      <c r="P141" s="7">
        <v>85376.772450358418</v>
      </c>
      <c r="Q141" s="7">
        <v>5307536.2698780792</v>
      </c>
      <c r="R141" s="67">
        <f t="shared" si="2"/>
        <v>29625.9251814575</v>
      </c>
      <c r="S141"/>
      <c r="T141"/>
    </row>
    <row r="142" spans="1:20" x14ac:dyDescent="0.25">
      <c r="A142" s="7" t="s">
        <v>140</v>
      </c>
      <c r="D142" s="7">
        <v>38124.241883073832</v>
      </c>
      <c r="E142" s="7">
        <v>169449.95717590177</v>
      </c>
      <c r="F142" s="7">
        <v>47506.531241370903</v>
      </c>
      <c r="H142" s="7">
        <v>137694.44020288056</v>
      </c>
      <c r="I142" s="7">
        <v>337653.091913215</v>
      </c>
      <c r="J142" s="7">
        <v>29598.373008864241</v>
      </c>
      <c r="L142" s="7">
        <v>3233.9185823943099</v>
      </c>
      <c r="M142" s="7">
        <v>8855461.7679116111</v>
      </c>
      <c r="N142" s="7">
        <v>372389.73375268251</v>
      </c>
      <c r="P142" s="7">
        <v>176376.09873417052</v>
      </c>
      <c r="Q142" s="7">
        <v>10167488.154406164</v>
      </c>
      <c r="R142" s="67">
        <f t="shared" si="2"/>
        <v>0</v>
      </c>
      <c r="S142"/>
      <c r="T142"/>
    </row>
    <row r="143" spans="1:20" x14ac:dyDescent="0.25">
      <c r="A143" s="7" t="s">
        <v>246</v>
      </c>
      <c r="B143" s="7">
        <v>36224.741614949096</v>
      </c>
      <c r="C143" s="7">
        <v>119372.60384350334</v>
      </c>
      <c r="D143" s="7">
        <v>427694.33481584647</v>
      </c>
      <c r="E143" s="7">
        <v>97254.427612111293</v>
      </c>
      <c r="F143" s="7">
        <v>178141.13584783088</v>
      </c>
      <c r="G143" s="7">
        <v>61029.137088669348</v>
      </c>
      <c r="H143" s="7">
        <v>299952.5706196251</v>
      </c>
      <c r="I143" s="7">
        <v>2339160.7977398923</v>
      </c>
      <c r="J143" s="7">
        <v>27313.971219421368</v>
      </c>
      <c r="L143" s="7">
        <v>4057.7348779928097</v>
      </c>
      <c r="M143" s="7">
        <v>15181954.001246726</v>
      </c>
      <c r="N143" s="7">
        <v>334291.94031822379</v>
      </c>
      <c r="O143" s="7">
        <v>415510.59927078371</v>
      </c>
      <c r="P143" s="7">
        <v>462879.28449426097</v>
      </c>
      <c r="Q143" s="7">
        <v>19984837.280609839</v>
      </c>
      <c r="R143" s="67">
        <f t="shared" si="2"/>
        <v>119372.60384350334</v>
      </c>
      <c r="S143"/>
      <c r="T143"/>
    </row>
    <row r="144" spans="1:20" x14ac:dyDescent="0.25">
      <c r="A144" s="7" t="s">
        <v>141</v>
      </c>
      <c r="B144" s="7">
        <v>366320.09308729199</v>
      </c>
      <c r="C144" s="7">
        <v>391040.68187298102</v>
      </c>
      <c r="D144" s="7">
        <v>1524154.3115248452</v>
      </c>
      <c r="E144" s="7">
        <v>730501.63088277727</v>
      </c>
      <c r="F144" s="7">
        <v>132958.63919541493</v>
      </c>
      <c r="G144" s="7">
        <v>200670.46689360891</v>
      </c>
      <c r="H144" s="7">
        <v>1903315.000131937</v>
      </c>
      <c r="I144" s="7">
        <v>4105014.5750566898</v>
      </c>
      <c r="J144" s="7">
        <v>232507.21108772157</v>
      </c>
      <c r="K144" s="7">
        <v>17371.779985167399</v>
      </c>
      <c r="L144" s="7">
        <v>39892.697897487502</v>
      </c>
      <c r="M144" s="7">
        <v>28554559.851829164</v>
      </c>
      <c r="N144" s="7">
        <v>964788.83565476409</v>
      </c>
      <c r="O144" s="7">
        <v>408851.38429013698</v>
      </c>
      <c r="P144" s="7">
        <v>2742796.1623446648</v>
      </c>
      <c r="Q144" s="7">
        <v>42314743.321734652</v>
      </c>
      <c r="R144" s="67">
        <f t="shared" si="2"/>
        <v>408412.4618581484</v>
      </c>
      <c r="S144"/>
      <c r="T144"/>
    </row>
    <row r="145" spans="1:20" x14ac:dyDescent="0.25">
      <c r="A145" t="s">
        <v>247</v>
      </c>
      <c r="B145" s="7">
        <v>20888.129960751379</v>
      </c>
      <c r="C145" s="7">
        <v>9213.8219676519402</v>
      </c>
      <c r="D145" s="7">
        <v>2323.3187461548619</v>
      </c>
      <c r="E145" s="7">
        <v>122738.35566131206</v>
      </c>
      <c r="F145" s="7">
        <v>310893.17639259581</v>
      </c>
      <c r="G145" s="7">
        <v>6740.2926894189504</v>
      </c>
      <c r="H145" s="7">
        <v>91335.420255077959</v>
      </c>
      <c r="I145" s="7">
        <v>795029.31755268713</v>
      </c>
      <c r="J145" s="7">
        <v>21204.919028403077</v>
      </c>
      <c r="M145" s="7">
        <v>4289409.502834158</v>
      </c>
      <c r="N145" s="7">
        <v>281145.01203974499</v>
      </c>
      <c r="P145" s="7">
        <v>109962.03773287356</v>
      </c>
      <c r="Q145" s="7">
        <v>6060883.3048608294</v>
      </c>
      <c r="R145" s="67">
        <f t="shared" si="2"/>
        <v>9213.8219676519402</v>
      </c>
      <c r="S145"/>
      <c r="T145"/>
    </row>
    <row r="146" spans="1:20" x14ac:dyDescent="0.25">
      <c r="A146" s="7" t="s">
        <v>142</v>
      </c>
      <c r="B146" s="7">
        <v>493838.57727525593</v>
      </c>
      <c r="C146" s="7">
        <v>240101.58357661881</v>
      </c>
      <c r="D146" s="7">
        <v>1107696.5425839932</v>
      </c>
      <c r="E146" s="7">
        <v>716919.76338261086</v>
      </c>
      <c r="F146" s="7">
        <v>4013684.2548773321</v>
      </c>
      <c r="G146" s="7">
        <v>207382.62947286799</v>
      </c>
      <c r="H146" s="7">
        <v>476556.65668559022</v>
      </c>
      <c r="I146" s="7">
        <v>5552772.4716409966</v>
      </c>
      <c r="J146" s="7">
        <v>88474.600277837802</v>
      </c>
      <c r="K146" s="7">
        <v>32604.113245000815</v>
      </c>
      <c r="L146" s="7">
        <v>39283.625080636986</v>
      </c>
      <c r="M146" s="7">
        <v>31857250.861245576</v>
      </c>
      <c r="N146" s="7">
        <v>1495655.5263402397</v>
      </c>
      <c r="O146" s="7">
        <v>1519136.2608222107</v>
      </c>
      <c r="P146" s="7">
        <v>5326804.1166029871</v>
      </c>
      <c r="Q146" s="7">
        <v>53168161.583109759</v>
      </c>
      <c r="R146" s="67">
        <f t="shared" si="2"/>
        <v>272705.69682161964</v>
      </c>
      <c r="S146"/>
      <c r="T146"/>
    </row>
    <row r="147" spans="1:20" x14ac:dyDescent="0.25">
      <c r="A147" s="7" t="s">
        <v>143</v>
      </c>
      <c r="C147" s="7">
        <v>35679.2912981564</v>
      </c>
      <c r="D147" s="7">
        <v>107135.69849259386</v>
      </c>
      <c r="E147" s="7">
        <v>190233.52975694943</v>
      </c>
      <c r="F147" s="7">
        <v>193707.63233743343</v>
      </c>
      <c r="G147" s="7">
        <v>35124.534924135827</v>
      </c>
      <c r="H147" s="7">
        <v>103415.36147439545</v>
      </c>
      <c r="I147" s="7">
        <v>444513.62842401722</v>
      </c>
      <c r="M147" s="7">
        <v>11881618.292142935</v>
      </c>
      <c r="N147" s="7">
        <v>376261.43909970386</v>
      </c>
      <c r="O147" s="7">
        <v>149562.05156576249</v>
      </c>
      <c r="P147" s="7">
        <v>384977.32223924703</v>
      </c>
      <c r="Q147" s="7">
        <v>13902228.781755328</v>
      </c>
      <c r="R147" s="67">
        <f t="shared" si="2"/>
        <v>35679.2912981564</v>
      </c>
      <c r="S147"/>
      <c r="T147"/>
    </row>
    <row r="148" spans="1:20" x14ac:dyDescent="0.25">
      <c r="A148" s="7" t="s">
        <v>144</v>
      </c>
      <c r="C148" s="7">
        <v>27667.877293124009</v>
      </c>
      <c r="D148" s="7">
        <v>83469.092319963122</v>
      </c>
      <c r="E148" s="7">
        <v>161161.84145234799</v>
      </c>
      <c r="F148" s="7">
        <v>97979.631545966593</v>
      </c>
      <c r="G148" s="7">
        <v>64322.740828572249</v>
      </c>
      <c r="H148" s="7">
        <v>89185.410905093071</v>
      </c>
      <c r="I148" s="7">
        <v>1523472.9528645731</v>
      </c>
      <c r="J148" s="7">
        <v>120685.33138123016</v>
      </c>
      <c r="M148" s="7">
        <v>8296907.3345082048</v>
      </c>
      <c r="N148" s="7">
        <v>224913.35800305521</v>
      </c>
      <c r="O148" s="7">
        <v>253399.90445797201</v>
      </c>
      <c r="P148" s="7">
        <v>659350.73077169631</v>
      </c>
      <c r="Q148" s="7">
        <v>11602516.206331799</v>
      </c>
      <c r="R148" s="67">
        <f t="shared" si="2"/>
        <v>27667.877293124009</v>
      </c>
      <c r="S148"/>
      <c r="T148"/>
    </row>
    <row r="149" spans="1:20" x14ac:dyDescent="0.25">
      <c r="A149" s="7" t="s">
        <v>145</v>
      </c>
      <c r="B149" s="7">
        <v>126927.768617023</v>
      </c>
      <c r="C149" s="7">
        <v>56768.542162046884</v>
      </c>
      <c r="D149" s="7">
        <v>1138970.8435115567</v>
      </c>
      <c r="E149" s="7">
        <v>239924.49260571075</v>
      </c>
      <c r="F149" s="7">
        <v>399722.53027540777</v>
      </c>
      <c r="G149" s="7">
        <v>241470.64866771252</v>
      </c>
      <c r="H149" s="7">
        <v>569312.80778592883</v>
      </c>
      <c r="I149" s="7">
        <v>6424130.7238589227</v>
      </c>
      <c r="J149" s="7">
        <v>105805.04625764565</v>
      </c>
      <c r="K149" s="7">
        <v>11133.27351455598</v>
      </c>
      <c r="L149" s="7">
        <v>17291.53073301187</v>
      </c>
      <c r="M149" s="7">
        <v>16046454.991204359</v>
      </c>
      <c r="N149" s="7">
        <v>1161783.305967021</v>
      </c>
      <c r="O149" s="7">
        <v>820038.36571090249</v>
      </c>
      <c r="P149" s="7">
        <v>1228265.327523612</v>
      </c>
      <c r="Q149" s="7">
        <v>28588000.198395416</v>
      </c>
      <c r="R149" s="67">
        <f t="shared" si="2"/>
        <v>67901.81567660287</v>
      </c>
      <c r="S149"/>
      <c r="T149"/>
    </row>
    <row r="150" spans="1:20" x14ac:dyDescent="0.25">
      <c r="A150" s="7" t="s">
        <v>163</v>
      </c>
      <c r="D150" s="7">
        <v>14930.969245755685</v>
      </c>
      <c r="E150" s="7">
        <v>36568.552755790311</v>
      </c>
      <c r="F150" s="7">
        <v>40306.820113798531</v>
      </c>
      <c r="G150" s="7">
        <v>36603.079084540179</v>
      </c>
      <c r="H150" s="7">
        <v>94201.001544632774</v>
      </c>
      <c r="I150" s="7">
        <v>285849.58307146793</v>
      </c>
      <c r="L150" s="7">
        <v>626.74460343342503</v>
      </c>
      <c r="M150" s="7">
        <v>7295614.1551248496</v>
      </c>
      <c r="N150" s="7">
        <v>320070.87985287909</v>
      </c>
      <c r="O150" s="7">
        <v>44522.618289251346</v>
      </c>
      <c r="P150" s="7">
        <v>144821.26972006643</v>
      </c>
      <c r="Q150" s="7">
        <v>8314115.673406465</v>
      </c>
      <c r="R150" s="67">
        <f t="shared" si="2"/>
        <v>0</v>
      </c>
      <c r="S150"/>
      <c r="T150"/>
    </row>
    <row r="151" spans="1:20" x14ac:dyDescent="0.25">
      <c r="A151" s="7" t="s">
        <v>146</v>
      </c>
      <c r="B151" s="7">
        <v>34582.897695653788</v>
      </c>
      <c r="C151" s="7">
        <v>27636.2499166138</v>
      </c>
      <c r="D151" s="7">
        <v>413696.31897028198</v>
      </c>
      <c r="E151" s="7">
        <v>136100.66167305017</v>
      </c>
      <c r="F151" s="7">
        <v>87655.715805888729</v>
      </c>
      <c r="G151" s="7">
        <v>32680.29542361667</v>
      </c>
      <c r="H151" s="7">
        <v>349821.69857411965</v>
      </c>
      <c r="I151" s="7">
        <v>1627405.6480663046</v>
      </c>
      <c r="J151" s="7">
        <v>104442.096833017</v>
      </c>
      <c r="M151" s="7">
        <v>14768148.440340865</v>
      </c>
      <c r="N151" s="7">
        <v>461167.69911963999</v>
      </c>
      <c r="O151" s="7">
        <v>62632.340255465344</v>
      </c>
      <c r="P151" s="7">
        <v>604987.89007828792</v>
      </c>
      <c r="Q151" s="7">
        <v>18710957.952752803</v>
      </c>
      <c r="R151" s="67">
        <f t="shared" si="2"/>
        <v>27636.2499166138</v>
      </c>
      <c r="S151"/>
      <c r="T151"/>
    </row>
    <row r="152" spans="1:20" x14ac:dyDescent="0.25">
      <c r="A152" s="7" t="s">
        <v>147</v>
      </c>
      <c r="B152" s="7">
        <v>39689.954148513811</v>
      </c>
      <c r="C152" s="7">
        <v>58504.574053278397</v>
      </c>
      <c r="D152" s="7">
        <v>138875.35784236639</v>
      </c>
      <c r="E152" s="7">
        <v>106683.85872256372</v>
      </c>
      <c r="F152" s="7">
        <v>266553.96490076522</v>
      </c>
      <c r="H152" s="7">
        <v>292769.71967303759</v>
      </c>
      <c r="I152" s="7">
        <v>1515080.6758604427</v>
      </c>
      <c r="J152" s="7">
        <v>32254.514880594703</v>
      </c>
      <c r="M152" s="7">
        <v>13139852.185313469</v>
      </c>
      <c r="N152" s="7">
        <v>454590.59537732857</v>
      </c>
      <c r="O152" s="7">
        <v>26746.208300289312</v>
      </c>
      <c r="P152" s="7">
        <v>673998.63164685213</v>
      </c>
      <c r="Q152" s="7">
        <v>16745600.240719501</v>
      </c>
      <c r="R152" s="67">
        <f t="shared" si="2"/>
        <v>58504.574053278397</v>
      </c>
      <c r="S152"/>
      <c r="T152"/>
    </row>
    <row r="153" spans="1:20" x14ac:dyDescent="0.25">
      <c r="A153" s="7" t="s">
        <v>248</v>
      </c>
      <c r="B153" s="7">
        <v>407656.97241914546</v>
      </c>
      <c r="C153" s="7">
        <v>4101847.7226563958</v>
      </c>
      <c r="D153" s="7">
        <v>2178288.1238734862</v>
      </c>
      <c r="E153" s="7">
        <v>545307.48025225825</v>
      </c>
      <c r="F153" s="7">
        <v>97894.187237082107</v>
      </c>
      <c r="G153" s="7">
        <v>248978.79333692417</v>
      </c>
      <c r="H153" s="7">
        <v>203157.97923819651</v>
      </c>
      <c r="I153" s="7">
        <v>6285016.3577542407</v>
      </c>
      <c r="J153" s="7">
        <v>21533.476871899882</v>
      </c>
      <c r="L153" s="7">
        <v>371670.51469156635</v>
      </c>
      <c r="M153" s="7">
        <v>17563875.072907303</v>
      </c>
      <c r="N153" s="7">
        <v>1266360.6867964941</v>
      </c>
      <c r="O153" s="7">
        <v>2022106.7160604547</v>
      </c>
      <c r="P153" s="7">
        <v>3780129.7443850534</v>
      </c>
      <c r="Q153" s="7">
        <v>39093823.828480504</v>
      </c>
      <c r="R153" s="67">
        <f t="shared" si="2"/>
        <v>4101847.7226563958</v>
      </c>
      <c r="S153"/>
      <c r="T153"/>
    </row>
    <row r="154" spans="1:20" x14ac:dyDescent="0.25">
      <c r="A154" s="7" t="s">
        <v>164</v>
      </c>
      <c r="B154" s="7">
        <v>95515.160667165866</v>
      </c>
      <c r="C154" s="7">
        <v>20966.348891404981</v>
      </c>
      <c r="D154" s="7">
        <v>1232241.547993572</v>
      </c>
      <c r="E154" s="7">
        <v>426620.80781453062</v>
      </c>
      <c r="F154" s="7">
        <v>82227.076680605081</v>
      </c>
      <c r="G154" s="7">
        <v>13871.12588581152</v>
      </c>
      <c r="H154" s="7">
        <v>485905.80880426063</v>
      </c>
      <c r="I154" s="7">
        <v>3923869.7190990439</v>
      </c>
      <c r="J154" s="7">
        <v>25302.162549829118</v>
      </c>
      <c r="K154" s="7">
        <v>5141.8727880957604</v>
      </c>
      <c r="L154" s="7">
        <v>44413.335591953197</v>
      </c>
      <c r="M154" s="7">
        <v>22893406.087304838</v>
      </c>
      <c r="N154" s="7">
        <v>586286.36327624193</v>
      </c>
      <c r="O154" s="7">
        <v>637568.67635199102</v>
      </c>
      <c r="P154" s="7">
        <v>2258847.0955115613</v>
      </c>
      <c r="Q154" s="7">
        <v>32732183.189210907</v>
      </c>
      <c r="R154" s="67">
        <f t="shared" si="2"/>
        <v>26108.221679500741</v>
      </c>
      <c r="S154"/>
      <c r="T154"/>
    </row>
    <row r="155" spans="1:20" x14ac:dyDescent="0.25">
      <c r="A155" s="7" t="s">
        <v>165</v>
      </c>
      <c r="B155" s="7">
        <v>279646.09508215601</v>
      </c>
      <c r="C155" s="7">
        <v>64431.849079665393</v>
      </c>
      <c r="D155" s="7">
        <v>726549.14933002088</v>
      </c>
      <c r="E155" s="7">
        <v>397799.44688091398</v>
      </c>
      <c r="F155" s="7">
        <v>194419.91271338103</v>
      </c>
      <c r="G155" s="7">
        <v>427168.3152518553</v>
      </c>
      <c r="H155" s="7">
        <v>1500670.8888979868</v>
      </c>
      <c r="I155" s="7">
        <v>3272629.855260157</v>
      </c>
      <c r="J155" s="7">
        <v>50291.096492702251</v>
      </c>
      <c r="K155" s="7">
        <v>7451.5518293684599</v>
      </c>
      <c r="M155" s="7">
        <v>25437291.809577197</v>
      </c>
      <c r="N155" s="7">
        <v>742951.46918734605</v>
      </c>
      <c r="O155" s="7">
        <v>393673.34412328963</v>
      </c>
      <c r="P155" s="7">
        <v>1487913.258969811</v>
      </c>
      <c r="Q155" s="7">
        <v>34982888.042675853</v>
      </c>
      <c r="R155" s="67">
        <f t="shared" si="2"/>
        <v>71883.400909033851</v>
      </c>
      <c r="S155"/>
      <c r="T155"/>
    </row>
    <row r="156" spans="1:20" x14ac:dyDescent="0.25">
      <c r="A156" s="7" t="s">
        <v>166</v>
      </c>
      <c r="B156" s="7">
        <v>190462.06224498863</v>
      </c>
      <c r="C156" s="7">
        <v>105119.35358340709</v>
      </c>
      <c r="D156" s="7">
        <v>436715.72634207667</v>
      </c>
      <c r="E156" s="7">
        <v>389977.934709939</v>
      </c>
      <c r="F156" s="7">
        <v>74583.773716041309</v>
      </c>
      <c r="G156" s="7">
        <v>73809.869604461652</v>
      </c>
      <c r="H156" s="7">
        <v>321416.18624587217</v>
      </c>
      <c r="I156" s="7">
        <v>985183.4891257959</v>
      </c>
      <c r="J156" s="7">
        <v>20635.756737651802</v>
      </c>
      <c r="K156" s="7">
        <v>12856.08782966224</v>
      </c>
      <c r="M156" s="7">
        <v>22215922.211151909</v>
      </c>
      <c r="N156" s="7">
        <v>683289.70184982405</v>
      </c>
      <c r="O156" s="7">
        <v>264516.80519616418</v>
      </c>
      <c r="P156" s="7">
        <v>1227812.8240043919</v>
      </c>
      <c r="Q156" s="7">
        <v>27002301.782342192</v>
      </c>
      <c r="R156" s="67">
        <f t="shared" si="2"/>
        <v>117975.44141306933</v>
      </c>
      <c r="S156"/>
      <c r="T156"/>
    </row>
    <row r="157" spans="1:20" x14ac:dyDescent="0.25">
      <c r="A157" s="7" t="s">
        <v>167</v>
      </c>
      <c r="B157" s="7">
        <v>474468.39051008323</v>
      </c>
      <c r="C157" s="7">
        <v>334337.31960671808</v>
      </c>
      <c r="D157" s="7">
        <v>1189359.7519600366</v>
      </c>
      <c r="E157" s="7">
        <v>562571.22712477029</v>
      </c>
      <c r="F157" s="7">
        <v>217691.49663987139</v>
      </c>
      <c r="G157" s="7">
        <v>260874.08162790744</v>
      </c>
      <c r="H157" s="7">
        <v>375593.2508277428</v>
      </c>
      <c r="I157" s="7">
        <v>4288783.6648047185</v>
      </c>
      <c r="J157" s="7">
        <v>289736.25708047947</v>
      </c>
      <c r="K157" s="7">
        <v>106464.57531414912</v>
      </c>
      <c r="L157" s="7">
        <v>43003.099165887921</v>
      </c>
      <c r="M157" s="7">
        <v>60621606.06478335</v>
      </c>
      <c r="N157" s="7">
        <v>2232118.2238661833</v>
      </c>
      <c r="O157" s="7">
        <v>549014.5569067488</v>
      </c>
      <c r="P157" s="7">
        <v>4710208.8463453976</v>
      </c>
      <c r="Q157" s="7">
        <v>76255830.806564033</v>
      </c>
      <c r="R157" s="67">
        <f t="shared" si="2"/>
        <v>440801.89492086717</v>
      </c>
      <c r="S157"/>
      <c r="T157"/>
    </row>
    <row r="158" spans="1:20" x14ac:dyDescent="0.25">
      <c r="A158" s="7" t="s">
        <v>168</v>
      </c>
      <c r="B158" s="7">
        <v>16276.4104439283</v>
      </c>
      <c r="C158" s="7">
        <v>15015.684207619721</v>
      </c>
      <c r="D158" s="7">
        <v>153942.18248101385</v>
      </c>
      <c r="E158" s="7">
        <v>206732.70259391738</v>
      </c>
      <c r="F158" s="7">
        <v>36288.364582398521</v>
      </c>
      <c r="G158" s="7">
        <v>134608.01689905385</v>
      </c>
      <c r="H158" s="7">
        <v>32265.422731416598</v>
      </c>
      <c r="I158" s="7">
        <v>835784.10553533596</v>
      </c>
      <c r="J158" s="7">
        <v>187362.9268311442</v>
      </c>
      <c r="M158" s="7">
        <v>8665185.1814457607</v>
      </c>
      <c r="N158" s="7">
        <v>176738.54733930767</v>
      </c>
      <c r="P158" s="7">
        <v>278807.98679049249</v>
      </c>
      <c r="Q158" s="7">
        <v>10739007.53188139</v>
      </c>
      <c r="R158" s="67">
        <f t="shared" si="2"/>
        <v>15015.684207619721</v>
      </c>
      <c r="S158"/>
      <c r="T158"/>
    </row>
    <row r="159" spans="1:20" x14ac:dyDescent="0.25">
      <c r="A159" s="7" t="s">
        <v>148</v>
      </c>
      <c r="B159" s="7">
        <v>1240652.7742357943</v>
      </c>
      <c r="C159" s="7">
        <v>368664.54685671261</v>
      </c>
      <c r="D159" s="7">
        <v>1808395.7454287086</v>
      </c>
      <c r="E159" s="7">
        <v>701605.20785318408</v>
      </c>
      <c r="F159" s="7">
        <v>386853.75199081429</v>
      </c>
      <c r="G159" s="7">
        <v>358485.47074025357</v>
      </c>
      <c r="H159" s="7">
        <v>640520.75540608226</v>
      </c>
      <c r="I159" s="7">
        <v>6998945.8430511085</v>
      </c>
      <c r="J159" s="7">
        <v>298242.89616609324</v>
      </c>
      <c r="K159" s="7">
        <v>13730.7906752485</v>
      </c>
      <c r="L159" s="7">
        <v>28520.372307857986</v>
      </c>
      <c r="M159" s="7">
        <v>56738282.956899077</v>
      </c>
      <c r="N159" s="7">
        <v>2518407.9556032503</v>
      </c>
      <c r="O159" s="7">
        <v>1031575.7618527747</v>
      </c>
      <c r="P159" s="7">
        <v>5125231.0982528608</v>
      </c>
      <c r="Q159" s="7">
        <v>78258115.927319825</v>
      </c>
      <c r="R159" s="67">
        <f t="shared" si="2"/>
        <v>382395.33753196109</v>
      </c>
      <c r="S159"/>
      <c r="T159"/>
    </row>
    <row r="160" spans="1:20" x14ac:dyDescent="0.25">
      <c r="A160" s="7" t="s">
        <v>267</v>
      </c>
      <c r="B160" s="7">
        <v>618418.27575484919</v>
      </c>
      <c r="C160" s="7">
        <v>1057694.7743271997</v>
      </c>
      <c r="D160" s="7">
        <v>3036872.498406304</v>
      </c>
      <c r="E160" s="7">
        <v>1130739.0551088357</v>
      </c>
      <c r="F160" s="7">
        <v>1230066.7662595417</v>
      </c>
      <c r="G160" s="7">
        <v>886832.1076628993</v>
      </c>
      <c r="H160" s="7">
        <v>1552902.561776845</v>
      </c>
      <c r="I160" s="7">
        <v>10162398.913299717</v>
      </c>
      <c r="J160" s="7">
        <v>339034.83189541847</v>
      </c>
      <c r="K160" s="7">
        <v>20642.389668245301</v>
      </c>
      <c r="L160" s="7">
        <v>72763.269031242759</v>
      </c>
      <c r="M160" s="7">
        <v>38843447.990644298</v>
      </c>
      <c r="N160" s="7">
        <v>1334930.1629065645</v>
      </c>
      <c r="O160" s="7">
        <v>2590719.4088527253</v>
      </c>
      <c r="P160" s="7">
        <v>4711057.570146638</v>
      </c>
      <c r="Q160" s="7">
        <v>67588520.575741321</v>
      </c>
      <c r="R160" s="67">
        <f t="shared" si="2"/>
        <v>1078337.163995445</v>
      </c>
      <c r="S160"/>
      <c r="T160"/>
    </row>
    <row r="161" spans="1:20" x14ac:dyDescent="0.25">
      <c r="A161" s="7" t="s">
        <v>169</v>
      </c>
      <c r="B161" s="7">
        <v>33456.196446149508</v>
      </c>
      <c r="C161" s="7">
        <v>40240.9586998183</v>
      </c>
      <c r="D161" s="7">
        <v>102474.67401346045</v>
      </c>
      <c r="E161" s="7">
        <v>208695.64148749033</v>
      </c>
      <c r="F161" s="7">
        <v>14249.05199658803</v>
      </c>
      <c r="G161" s="7">
        <v>53773.254238046065</v>
      </c>
      <c r="H161" s="7">
        <v>41915.867097773007</v>
      </c>
      <c r="I161" s="7">
        <v>149480.05939016264</v>
      </c>
      <c r="J161" s="7">
        <v>14718.72192111125</v>
      </c>
      <c r="M161" s="7">
        <v>11415151.441347701</v>
      </c>
      <c r="N161" s="7">
        <v>319736.37721928669</v>
      </c>
      <c r="P161" s="7">
        <v>600341.55099629657</v>
      </c>
      <c r="Q161" s="7">
        <v>12994233.794853883</v>
      </c>
      <c r="R161" s="67">
        <f t="shared" si="2"/>
        <v>40240.9586998183</v>
      </c>
      <c r="S161"/>
      <c r="T161"/>
    </row>
    <row r="162" spans="1:20" x14ac:dyDescent="0.25">
      <c r="A162" s="7" t="s">
        <v>170</v>
      </c>
      <c r="B162" s="7">
        <v>728697.72751680797</v>
      </c>
      <c r="C162" s="7">
        <v>309713.93109817756</v>
      </c>
      <c r="D162" s="7">
        <v>2610978.7478796886</v>
      </c>
      <c r="E162" s="7">
        <v>1053555.7418990626</v>
      </c>
      <c r="F162" s="7">
        <v>250604.46182396053</v>
      </c>
      <c r="G162" s="7">
        <v>440207.08299333591</v>
      </c>
      <c r="H162" s="7">
        <v>693328.44242089544</v>
      </c>
      <c r="I162" s="7">
        <v>17710849.925258379</v>
      </c>
      <c r="J162" s="7">
        <v>856993.13038202573</v>
      </c>
      <c r="K162" s="7">
        <v>22029.345704376246</v>
      </c>
      <c r="L162" s="7">
        <v>85743.606131637483</v>
      </c>
      <c r="M162" s="7">
        <v>48697301.666508794</v>
      </c>
      <c r="N162" s="7">
        <v>3442920.0377372042</v>
      </c>
      <c r="O162" s="7">
        <v>893419.26762036583</v>
      </c>
      <c r="P162" s="7">
        <v>5091790.9159484822</v>
      </c>
      <c r="Q162" s="7">
        <v>82888134.030923203</v>
      </c>
      <c r="R162" s="67">
        <f t="shared" si="2"/>
        <v>331743.2768025538</v>
      </c>
      <c r="S162"/>
      <c r="T162"/>
    </row>
    <row r="163" spans="1:20" x14ac:dyDescent="0.25">
      <c r="A163" s="7" t="s">
        <v>171</v>
      </c>
      <c r="B163" s="7">
        <v>442963.84399618616</v>
      </c>
      <c r="C163" s="7">
        <v>21128.675587776601</v>
      </c>
      <c r="D163" s="7">
        <v>532178.77013360721</v>
      </c>
      <c r="E163" s="7">
        <v>247503.22477833022</v>
      </c>
      <c r="F163" s="7">
        <v>56484.671530801526</v>
      </c>
      <c r="G163" s="7">
        <v>37725.159843024492</v>
      </c>
      <c r="H163" s="7">
        <v>571740.57466899802</v>
      </c>
      <c r="I163" s="7">
        <v>5778326.496641214</v>
      </c>
      <c r="J163" s="7">
        <v>5621.9036582947101</v>
      </c>
      <c r="L163" s="7">
        <v>1880.21444571856</v>
      </c>
      <c r="M163" s="7">
        <v>24992922.401419744</v>
      </c>
      <c r="N163" s="7">
        <v>1000724.7119332853</v>
      </c>
      <c r="O163" s="7">
        <v>307734.57339956466</v>
      </c>
      <c r="P163" s="7">
        <v>885563.9039764828</v>
      </c>
      <c r="Q163" s="7">
        <v>34882499.126013033</v>
      </c>
      <c r="R163" s="67">
        <f t="shared" si="2"/>
        <v>21128.675587776601</v>
      </c>
      <c r="S163"/>
      <c r="T163"/>
    </row>
    <row r="164" spans="1:20" x14ac:dyDescent="0.25">
      <c r="A164" s="7" t="s">
        <v>150</v>
      </c>
      <c r="B164" s="7">
        <v>309380.92631964746</v>
      </c>
      <c r="C164" s="7">
        <v>2884599.4100188022</v>
      </c>
      <c r="D164" s="7">
        <v>2397978.7513488373</v>
      </c>
      <c r="E164" s="7">
        <v>838078.65471535793</v>
      </c>
      <c r="F164" s="7">
        <v>803695.91063277214</v>
      </c>
      <c r="G164" s="7">
        <v>618114.71975109715</v>
      </c>
      <c r="H164" s="7">
        <v>724831.54504094284</v>
      </c>
      <c r="I164" s="7">
        <v>9291602.7254685517</v>
      </c>
      <c r="J164" s="7">
        <v>291993.53720649553</v>
      </c>
      <c r="K164" s="7">
        <v>60209.18935793532</v>
      </c>
      <c r="L164" s="7">
        <v>115730.00281464783</v>
      </c>
      <c r="M164" s="7">
        <v>46133000.002549835</v>
      </c>
      <c r="N164" s="7">
        <v>2851465.7492029667</v>
      </c>
      <c r="O164" s="7">
        <v>949035.7681707337</v>
      </c>
      <c r="P164" s="7">
        <v>6437121.5449254224</v>
      </c>
      <c r="Q164" s="7">
        <v>74706838.437524036</v>
      </c>
      <c r="R164" s="67">
        <f t="shared" si="2"/>
        <v>2944808.5993767376</v>
      </c>
      <c r="S164"/>
      <c r="T164"/>
    </row>
    <row r="165" spans="1:20" x14ac:dyDescent="0.25">
      <c r="A165" s="7" t="s">
        <v>151</v>
      </c>
      <c r="B165" s="7">
        <v>263333.58362026454</v>
      </c>
      <c r="C165" s="7">
        <v>468113.69181720092</v>
      </c>
      <c r="D165" s="7">
        <v>2948147.4420712879</v>
      </c>
      <c r="E165" s="7">
        <v>1291100.9952440935</v>
      </c>
      <c r="F165" s="7">
        <v>909469.43421143305</v>
      </c>
      <c r="G165" s="7">
        <v>416634.85071697127</v>
      </c>
      <c r="H165" s="7">
        <v>618474.46192277886</v>
      </c>
      <c r="I165" s="7">
        <v>11313920.923305577</v>
      </c>
      <c r="J165" s="7">
        <v>282866.44943214266</v>
      </c>
      <c r="K165" s="7">
        <v>126816.2409951381</v>
      </c>
      <c r="L165" s="7">
        <v>69098.059966326808</v>
      </c>
      <c r="M165" s="7">
        <v>71963564.347955331</v>
      </c>
      <c r="N165" s="7">
        <v>3336837.8172093169</v>
      </c>
      <c r="O165" s="7">
        <v>2223379.7868247791</v>
      </c>
      <c r="P165" s="7">
        <v>9276547.3354952689</v>
      </c>
      <c r="Q165" s="7">
        <v>105508305.4207879</v>
      </c>
      <c r="R165" s="67">
        <f t="shared" si="2"/>
        <v>594929.93281233904</v>
      </c>
      <c r="S165"/>
      <c r="T165"/>
    </row>
    <row r="166" spans="1:20" x14ac:dyDescent="0.25">
      <c r="A166" s="7" t="s">
        <v>152</v>
      </c>
      <c r="B166" s="7">
        <v>326324.93553221278</v>
      </c>
      <c r="C166" s="7">
        <v>280070.12789090269</v>
      </c>
      <c r="D166" s="7">
        <v>1858532.3411370127</v>
      </c>
      <c r="E166" s="7">
        <v>634971.5983397424</v>
      </c>
      <c r="F166" s="7">
        <v>414622.02107464237</v>
      </c>
      <c r="G166" s="7">
        <v>373141.08529109228</v>
      </c>
      <c r="H166" s="7">
        <v>351000.93701287528</v>
      </c>
      <c r="I166" s="7">
        <v>7316298.2290047389</v>
      </c>
      <c r="J166" s="7">
        <v>231361.19364867677</v>
      </c>
      <c r="L166" s="7">
        <v>44644.339573052945</v>
      </c>
      <c r="M166" s="7">
        <v>39460329.191458106</v>
      </c>
      <c r="N166" s="7">
        <v>1375045.3468169768</v>
      </c>
      <c r="O166" s="7">
        <v>1094336.0823579789</v>
      </c>
      <c r="P166" s="7">
        <v>4827020.5412725918</v>
      </c>
      <c r="Q166" s="7">
        <v>58587697.970410615</v>
      </c>
      <c r="R166" s="67">
        <f t="shared" si="2"/>
        <v>280070.12789090269</v>
      </c>
      <c r="S166"/>
      <c r="T166"/>
    </row>
    <row r="167" spans="1:20" x14ac:dyDescent="0.25">
      <c r="A167" s="7" t="s">
        <v>172</v>
      </c>
      <c r="B167" s="7">
        <v>387262.25136546569</v>
      </c>
      <c r="C167" s="7">
        <v>220434.73155306181</v>
      </c>
      <c r="D167" s="7">
        <v>596519.58477687812</v>
      </c>
      <c r="E167" s="7">
        <v>256584.50244115997</v>
      </c>
      <c r="F167" s="7">
        <v>57557.987843525087</v>
      </c>
      <c r="G167" s="7">
        <v>496872.71452373819</v>
      </c>
      <c r="H167" s="7">
        <v>644069.2961811386</v>
      </c>
      <c r="I167" s="7">
        <v>2239567.7421812909</v>
      </c>
      <c r="J167" s="7">
        <v>33607.697069537215</v>
      </c>
      <c r="K167" s="7">
        <v>10137.733407309401</v>
      </c>
      <c r="M167" s="7">
        <v>34593293.186656535</v>
      </c>
      <c r="N167" s="7">
        <v>839307.70946674701</v>
      </c>
      <c r="O167" s="7">
        <v>460229.96147884906</v>
      </c>
      <c r="P167" s="7">
        <v>2595924.0753188459</v>
      </c>
      <c r="Q167" s="7">
        <v>43431369.174264081</v>
      </c>
      <c r="R167" s="67">
        <f t="shared" si="2"/>
        <v>230572.4649603712</v>
      </c>
      <c r="S167"/>
      <c r="T167"/>
    </row>
    <row r="168" spans="1:20" x14ac:dyDescent="0.25">
      <c r="A168" s="7" t="s">
        <v>173</v>
      </c>
      <c r="B168" s="7">
        <v>85505.535999939253</v>
      </c>
      <c r="C168" s="7">
        <v>21348.165864162711</v>
      </c>
      <c r="D168" s="7">
        <v>60161.855996644081</v>
      </c>
      <c r="E168" s="7">
        <v>165574.061661902</v>
      </c>
      <c r="F168" s="7">
        <v>38612.685316247385</v>
      </c>
      <c r="G168" s="7">
        <v>36359.897951919513</v>
      </c>
      <c r="H168" s="7">
        <v>82914.842387321696</v>
      </c>
      <c r="I168" s="7">
        <v>651145.56067012809</v>
      </c>
      <c r="J168" s="7">
        <v>37173.797516513099</v>
      </c>
      <c r="K168" s="7">
        <v>23417.021570064899</v>
      </c>
      <c r="M168" s="7">
        <v>11353917.319922736</v>
      </c>
      <c r="N168" s="7">
        <v>555127.11503130221</v>
      </c>
      <c r="O168" s="7">
        <v>104585.65931710271</v>
      </c>
      <c r="P168" s="7">
        <v>129646.9208349851</v>
      </c>
      <c r="Q168" s="7">
        <v>13345490.440040968</v>
      </c>
      <c r="R168" s="67">
        <f t="shared" si="2"/>
        <v>44765.187434227613</v>
      </c>
      <c r="S168"/>
      <c r="T168"/>
    </row>
    <row r="169" spans="1:20" x14ac:dyDescent="0.25">
      <c r="A169" s="7" t="s">
        <v>174</v>
      </c>
      <c r="C169" s="7">
        <v>38018.838854897665</v>
      </c>
      <c r="D169" s="7">
        <v>157515.05369622636</v>
      </c>
      <c r="E169" s="7">
        <v>99699.575108053148</v>
      </c>
      <c r="F169" s="7">
        <v>47898.744094235699</v>
      </c>
      <c r="G169" s="7">
        <v>50564.722429721907</v>
      </c>
      <c r="H169" s="7">
        <v>347427.17300920578</v>
      </c>
      <c r="I169" s="7">
        <v>866260.32737138122</v>
      </c>
      <c r="J169" s="7">
        <v>5883.9712051922297</v>
      </c>
      <c r="L169" s="7">
        <v>7366.5190848961302</v>
      </c>
      <c r="M169" s="7">
        <v>10521736.542916741</v>
      </c>
      <c r="N169" s="7">
        <v>286465.3021123365</v>
      </c>
      <c r="O169" s="7">
        <v>344860.91829942586</v>
      </c>
      <c r="P169" s="7">
        <v>211320.0422758082</v>
      </c>
      <c r="Q169" s="7">
        <v>12985017.730458122</v>
      </c>
      <c r="R169" s="67">
        <f t="shared" si="2"/>
        <v>38018.838854897665</v>
      </c>
      <c r="S169"/>
      <c r="T169"/>
    </row>
    <row r="170" spans="1:20" x14ac:dyDescent="0.25">
      <c r="A170" s="7" t="s">
        <v>175</v>
      </c>
      <c r="B170" s="7">
        <v>338386.20721052523</v>
      </c>
      <c r="D170" s="7">
        <v>159236.98551340651</v>
      </c>
      <c r="E170" s="7">
        <v>113394.44330672488</v>
      </c>
      <c r="F170" s="7">
        <v>15720.482350492279</v>
      </c>
      <c r="G170" s="7">
        <v>44810.242010385708</v>
      </c>
      <c r="H170" s="7">
        <v>149593.93718152127</v>
      </c>
      <c r="I170" s="7">
        <v>1265701.8120969932</v>
      </c>
      <c r="J170" s="7">
        <v>186028.19862980786</v>
      </c>
      <c r="M170" s="7">
        <v>14906687.271514053</v>
      </c>
      <c r="N170" s="7">
        <v>409424.81608272297</v>
      </c>
      <c r="O170" s="7">
        <v>407287.16529865219</v>
      </c>
      <c r="P170" s="7">
        <v>300499.88612929679</v>
      </c>
      <c r="Q170" s="7">
        <v>18296771.447324581</v>
      </c>
      <c r="R170" s="67">
        <f t="shared" si="2"/>
        <v>0</v>
      </c>
      <c r="S170"/>
      <c r="T170"/>
    </row>
    <row r="171" spans="1:20" x14ac:dyDescent="0.25">
      <c r="A171" s="7" t="s">
        <v>268</v>
      </c>
      <c r="B171" s="7">
        <v>23400.027454653788</v>
      </c>
      <c r="C171" s="7">
        <v>43785.852132167201</v>
      </c>
      <c r="D171" s="7">
        <v>134122.06424069553</v>
      </c>
      <c r="E171" s="7">
        <v>94790.725448553494</v>
      </c>
      <c r="F171" s="7">
        <v>53747.249289347339</v>
      </c>
      <c r="G171" s="7">
        <v>35470.275770749933</v>
      </c>
      <c r="H171" s="7">
        <v>21914.8998525221</v>
      </c>
      <c r="I171" s="7">
        <v>537708.03839568829</v>
      </c>
      <c r="M171" s="7">
        <v>9157528.4205349423</v>
      </c>
      <c r="N171" s="7">
        <v>245727.95311290651</v>
      </c>
      <c r="O171" s="7">
        <v>184165.46583680241</v>
      </c>
      <c r="P171" s="7">
        <v>394061.68229628593</v>
      </c>
      <c r="Q171" s="7">
        <v>10926422.654365314</v>
      </c>
      <c r="R171" s="67">
        <f t="shared" si="2"/>
        <v>43785.852132167201</v>
      </c>
      <c r="S171"/>
      <c r="T171"/>
    </row>
    <row r="172" spans="1:20" x14ac:dyDescent="0.25">
      <c r="A172" s="7" t="s">
        <v>154</v>
      </c>
      <c r="D172" s="7">
        <v>11980.699508526181</v>
      </c>
      <c r="E172" s="7">
        <v>129266.02653421629</v>
      </c>
      <c r="F172" s="7">
        <v>527774.17631675815</v>
      </c>
      <c r="G172" s="7">
        <v>10495.368721612427</v>
      </c>
      <c r="H172" s="7">
        <v>406253.9226601983</v>
      </c>
      <c r="I172" s="7">
        <v>195743.82039523841</v>
      </c>
      <c r="J172" s="7">
        <v>12700.480250857599</v>
      </c>
      <c r="M172" s="7">
        <v>2729036.1413300578</v>
      </c>
      <c r="O172" s="7">
        <v>25473.12232132244</v>
      </c>
      <c r="P172" s="7">
        <v>59888.296788963758</v>
      </c>
      <c r="Q172" s="7">
        <v>4108612.0548277516</v>
      </c>
      <c r="R172" s="67">
        <f t="shared" si="2"/>
        <v>0</v>
      </c>
      <c r="S172"/>
      <c r="T172"/>
    </row>
    <row r="173" spans="1:20" x14ac:dyDescent="0.25">
      <c r="A173" s="7" t="s">
        <v>176</v>
      </c>
      <c r="B173" s="7">
        <v>211717.85101051701</v>
      </c>
      <c r="C173" s="7">
        <v>1408677.8962835539</v>
      </c>
      <c r="D173" s="7">
        <v>2251750.1141562993</v>
      </c>
      <c r="E173" s="7">
        <v>547661.32902126631</v>
      </c>
      <c r="F173" s="7">
        <v>863756.184062024</v>
      </c>
      <c r="G173" s="7">
        <v>118089.9780858595</v>
      </c>
      <c r="H173" s="7">
        <v>567912.01693699474</v>
      </c>
      <c r="I173" s="7">
        <v>5357210.4456147682</v>
      </c>
      <c r="J173" s="7">
        <v>159067.16757452651</v>
      </c>
      <c r="K173" s="7">
        <v>248053.08111583019</v>
      </c>
      <c r="M173" s="7">
        <v>22917381.286079992</v>
      </c>
      <c r="N173" s="7">
        <v>919411.81929945305</v>
      </c>
      <c r="O173" s="7">
        <v>838854.92745696008</v>
      </c>
      <c r="P173" s="7">
        <v>1014213.4109016716</v>
      </c>
      <c r="Q173" s="7">
        <v>37423757.507599719</v>
      </c>
      <c r="R173" s="67">
        <f t="shared" si="2"/>
        <v>1656730.9773993841</v>
      </c>
      <c r="S173"/>
      <c r="T173"/>
    </row>
    <row r="174" spans="1:20" x14ac:dyDescent="0.25">
      <c r="A174" s="7" t="s">
        <v>155</v>
      </c>
      <c r="B174" s="7">
        <v>7519.1889921273496</v>
      </c>
      <c r="C174" s="7">
        <v>18075.499493609299</v>
      </c>
      <c r="D174" s="7">
        <v>132457.47515589459</v>
      </c>
      <c r="E174" s="7">
        <v>64309.381597071908</v>
      </c>
      <c r="F174" s="7">
        <v>11013.229833436701</v>
      </c>
      <c r="G174" s="7">
        <v>113705.44026432658</v>
      </c>
      <c r="H174" s="7">
        <v>301818.14660784911</v>
      </c>
      <c r="I174" s="7">
        <v>372944.20320918551</v>
      </c>
      <c r="M174" s="7">
        <v>7719625.4173385417</v>
      </c>
      <c r="N174" s="7">
        <v>215951.04889656379</v>
      </c>
      <c r="O174" s="7">
        <v>79020.513628240005</v>
      </c>
      <c r="P174" s="7">
        <v>474720.51607874769</v>
      </c>
      <c r="Q174" s="7">
        <v>9511160.0610955954</v>
      </c>
      <c r="R174" s="67">
        <f t="shared" si="2"/>
        <v>18075.499493609299</v>
      </c>
      <c r="S174"/>
      <c r="T174"/>
    </row>
    <row r="175" spans="1:20" x14ac:dyDescent="0.25">
      <c r="A175" s="7" t="s">
        <v>156</v>
      </c>
      <c r="B175" s="7">
        <v>16259.8592879765</v>
      </c>
      <c r="C175" s="7">
        <v>42769.532830211698</v>
      </c>
      <c r="D175" s="7">
        <v>66612.124013827546</v>
      </c>
      <c r="E175" s="7">
        <v>110107.20871370188</v>
      </c>
      <c r="F175" s="7">
        <v>44162.481711193956</v>
      </c>
      <c r="G175" s="7">
        <v>55552.301510161036</v>
      </c>
      <c r="H175" s="7">
        <v>791377.65024552692</v>
      </c>
      <c r="I175" s="7">
        <v>1322692.4317925298</v>
      </c>
      <c r="L175" s="7">
        <v>15533.7080187601</v>
      </c>
      <c r="M175" s="7">
        <v>13454959.629679989</v>
      </c>
      <c r="N175" s="7">
        <v>204444.5263320232</v>
      </c>
      <c r="O175" s="7">
        <v>313264.54906960874</v>
      </c>
      <c r="P175" s="7">
        <v>585949.83023572993</v>
      </c>
      <c r="Q175" s="7">
        <v>17023685.833441239</v>
      </c>
      <c r="R175" s="67">
        <f t="shared" si="2"/>
        <v>42769.532830211698</v>
      </c>
      <c r="S175"/>
      <c r="T175"/>
    </row>
    <row r="176" spans="1:20" x14ac:dyDescent="0.25">
      <c r="A176" s="7" t="s">
        <v>177</v>
      </c>
      <c r="B176" s="7">
        <v>429351.05025445588</v>
      </c>
      <c r="C176" s="7">
        <v>29451.4602302891</v>
      </c>
      <c r="D176" s="7">
        <v>436898.72557399125</v>
      </c>
      <c r="E176" s="7">
        <v>301035.8124875892</v>
      </c>
      <c r="F176" s="7">
        <v>94043.388031770795</v>
      </c>
      <c r="G176" s="7">
        <v>31102.495936300704</v>
      </c>
      <c r="H176" s="7">
        <v>869344.96665347205</v>
      </c>
      <c r="I176" s="7">
        <v>2987733.6499267174</v>
      </c>
      <c r="M176" s="7">
        <v>9106284.7872197311</v>
      </c>
      <c r="N176" s="7">
        <v>920830.76455315354</v>
      </c>
      <c r="O176" s="7">
        <v>414545.01505881042</v>
      </c>
      <c r="P176" s="7">
        <v>837291.92248922074</v>
      </c>
      <c r="Q176" s="7">
        <v>16457914.038415501</v>
      </c>
      <c r="R176" s="67">
        <f t="shared" si="2"/>
        <v>29451.4602302891</v>
      </c>
      <c r="S176"/>
      <c r="T176"/>
    </row>
    <row r="177" spans="1:20" x14ac:dyDescent="0.25">
      <c r="A177" s="7" t="s">
        <v>269</v>
      </c>
      <c r="B177" s="7">
        <v>36422.736657741698</v>
      </c>
      <c r="C177" s="7">
        <v>21890.001497384979</v>
      </c>
      <c r="D177" s="7">
        <v>258788.52362428216</v>
      </c>
      <c r="E177" s="7">
        <v>161814.28989175183</v>
      </c>
      <c r="F177" s="7">
        <v>10689.693805540301</v>
      </c>
      <c r="G177" s="7">
        <v>7374.6556644255697</v>
      </c>
      <c r="H177" s="7">
        <v>480439.45114999695</v>
      </c>
      <c r="I177" s="7">
        <v>1311377.4103177746</v>
      </c>
      <c r="M177" s="7">
        <v>11655316.392618896</v>
      </c>
      <c r="N177" s="7">
        <v>390671.79100496502</v>
      </c>
      <c r="P177" s="7">
        <v>780342.5890910197</v>
      </c>
      <c r="Q177" s="7">
        <v>15115127.53532378</v>
      </c>
      <c r="R177" s="67">
        <f t="shared" si="2"/>
        <v>21890.001497384979</v>
      </c>
      <c r="S177"/>
      <c r="T177"/>
    </row>
    <row r="178" spans="1:20" x14ac:dyDescent="0.25">
      <c r="A178" s="7" t="s">
        <v>158</v>
      </c>
      <c r="B178" s="7">
        <v>9707.1611336737806</v>
      </c>
      <c r="C178" s="7">
        <v>20698.1181968073</v>
      </c>
      <c r="D178" s="7">
        <v>15659.722767565097</v>
      </c>
      <c r="E178" s="7">
        <v>135492.84432229155</v>
      </c>
      <c r="G178" s="7">
        <v>42261.189602115934</v>
      </c>
      <c r="H178" s="7">
        <v>49750.1629610011</v>
      </c>
      <c r="I178" s="7">
        <v>357550.34210381523</v>
      </c>
      <c r="M178" s="7">
        <v>8615639.3603943624</v>
      </c>
      <c r="N178" s="7">
        <v>336475.96924772166</v>
      </c>
      <c r="O178" s="7">
        <v>321730.33079962042</v>
      </c>
      <c r="P178" s="7">
        <v>137330.29874119197</v>
      </c>
      <c r="Q178" s="7">
        <v>10042295.500270166</v>
      </c>
      <c r="R178" s="67">
        <f t="shared" si="2"/>
        <v>20698.1181968073</v>
      </c>
      <c r="S178"/>
      <c r="T178"/>
    </row>
    <row r="179" spans="1:20" x14ac:dyDescent="0.25">
      <c r="A179" t="s">
        <v>159</v>
      </c>
      <c r="B179" s="7">
        <v>46676.520659164002</v>
      </c>
      <c r="C179" s="7">
        <v>9492.1306380262904</v>
      </c>
      <c r="D179" s="7">
        <v>3415.8404896934626</v>
      </c>
      <c r="E179" s="7">
        <v>151473.21964785218</v>
      </c>
      <c r="F179" s="7">
        <v>51957.951317302475</v>
      </c>
      <c r="G179" s="7">
        <v>5379.8566504341497</v>
      </c>
      <c r="H179" s="7">
        <v>920245.03323818021</v>
      </c>
      <c r="I179" s="7">
        <v>366304.43010872701</v>
      </c>
      <c r="M179" s="7">
        <v>8190768.2524492787</v>
      </c>
      <c r="P179" s="7">
        <v>159092.26926071537</v>
      </c>
      <c r="Q179" s="7">
        <v>9904805.5044593737</v>
      </c>
      <c r="R179" s="67">
        <f t="shared" si="2"/>
        <v>9492.1306380262904</v>
      </c>
      <c r="S179"/>
      <c r="T179"/>
    </row>
    <row r="180" spans="1:20" x14ac:dyDescent="0.25">
      <c r="A180" t="s">
        <v>372</v>
      </c>
      <c r="C180" s="7">
        <v>6800.56460911045</v>
      </c>
      <c r="D180" s="7">
        <v>1499.72716214157</v>
      </c>
      <c r="E180" s="7">
        <v>47153.419976243604</v>
      </c>
      <c r="F180" s="7">
        <v>40605.225507112409</v>
      </c>
      <c r="G180" s="7">
        <v>17900.920279321308</v>
      </c>
      <c r="H180" s="7">
        <v>61680.424980559648</v>
      </c>
      <c r="I180" s="7">
        <v>117706.36520478388</v>
      </c>
      <c r="J180" s="7">
        <v>4903.1211037244402</v>
      </c>
      <c r="L180" s="7">
        <v>13425.4036113437</v>
      </c>
      <c r="M180" s="7">
        <v>3767471.3223900544</v>
      </c>
      <c r="N180" s="7">
        <v>150406.707694329</v>
      </c>
      <c r="P180" s="7">
        <v>25184.607479566643</v>
      </c>
      <c r="Q180" s="7">
        <v>4254737.8099982915</v>
      </c>
      <c r="R180" s="67">
        <f t="shared" si="2"/>
        <v>6800.56460911045</v>
      </c>
      <c r="S180"/>
      <c r="T180"/>
    </row>
    <row r="181" spans="1:20" x14ac:dyDescent="0.25">
      <c r="A181" t="s">
        <v>160</v>
      </c>
      <c r="B181" s="7">
        <v>27811.291395781998</v>
      </c>
      <c r="C181" s="7">
        <v>16229.042451051801</v>
      </c>
      <c r="D181" s="7">
        <v>71694.755618513009</v>
      </c>
      <c r="E181" s="7">
        <v>44937.934997402561</v>
      </c>
      <c r="F181" s="7">
        <v>43907.315744524283</v>
      </c>
      <c r="G181" s="7">
        <v>20382.209532564459</v>
      </c>
      <c r="H181" s="7">
        <v>452112.18395181937</v>
      </c>
      <c r="I181" s="7">
        <v>310570.5554097892</v>
      </c>
      <c r="J181" s="7">
        <v>69651.907803616472</v>
      </c>
      <c r="K181" s="7">
        <v>10265.1612395429</v>
      </c>
      <c r="M181" s="7">
        <v>10834280.685911702</v>
      </c>
      <c r="N181" s="7">
        <v>247553.4435492456</v>
      </c>
      <c r="O181" s="7">
        <v>207307.25300308279</v>
      </c>
      <c r="P181" s="7">
        <v>422448.47996136697</v>
      </c>
      <c r="Q181" s="7">
        <v>12779152.220570004</v>
      </c>
      <c r="R181" s="67">
        <f t="shared" si="2"/>
        <v>26494.203690594702</v>
      </c>
      <c r="S181"/>
      <c r="T181"/>
    </row>
    <row r="182" spans="1:20" x14ac:dyDescent="0.25">
      <c r="A182" t="s">
        <v>161</v>
      </c>
      <c r="D182" s="7">
        <v>16237.668402858319</v>
      </c>
      <c r="E182" s="7">
        <v>51580.788155477618</v>
      </c>
      <c r="F182" s="7">
        <v>11166.4370144559</v>
      </c>
      <c r="G182" s="7">
        <v>9535.4479008585495</v>
      </c>
      <c r="H182" s="7">
        <v>120980.447634968</v>
      </c>
      <c r="I182" s="7">
        <v>175870.39173565648</v>
      </c>
      <c r="M182" s="7">
        <v>7765766.4503346598</v>
      </c>
      <c r="N182" s="7">
        <v>78943.869095137896</v>
      </c>
      <c r="O182" s="7">
        <v>34165.283252469395</v>
      </c>
      <c r="P182" s="7">
        <v>142457.53959609207</v>
      </c>
      <c r="Q182" s="7">
        <v>8406704.3231226355</v>
      </c>
      <c r="R182" s="67">
        <f t="shared" si="2"/>
        <v>0</v>
      </c>
      <c r="S182"/>
      <c r="T182"/>
    </row>
    <row r="183" spans="1:20" x14ac:dyDescent="0.25">
      <c r="A183" s="7" t="s">
        <v>162</v>
      </c>
      <c r="B183" s="7">
        <v>8946.7753063384298</v>
      </c>
      <c r="C183" s="7">
        <v>18692.586247302999</v>
      </c>
      <c r="D183" s="7">
        <v>24346.758267279791</v>
      </c>
      <c r="E183" s="7">
        <v>52592.561500572898</v>
      </c>
      <c r="F183" s="7">
        <v>17907.307323746401</v>
      </c>
      <c r="G183" s="7">
        <v>6662.1786465650302</v>
      </c>
      <c r="H183" s="7">
        <v>88665.933332470406</v>
      </c>
      <c r="I183" s="7">
        <v>285376.98861496203</v>
      </c>
      <c r="K183" s="7">
        <v>6110.6819260068296</v>
      </c>
      <c r="M183" s="7">
        <v>7311306.4913980551</v>
      </c>
      <c r="N183" s="7">
        <v>204019.13279626932</v>
      </c>
      <c r="O183" s="7">
        <v>83453.122459310005</v>
      </c>
      <c r="P183" s="7">
        <v>126365.21739649899</v>
      </c>
      <c r="Q183" s="7">
        <v>8234445.7352153771</v>
      </c>
      <c r="R183" s="67">
        <f t="shared" si="2"/>
        <v>24803.268173309829</v>
      </c>
      <c r="S183"/>
      <c r="T183"/>
    </row>
    <row r="184" spans="1:20" x14ac:dyDescent="0.25">
      <c r="A184" s="7" t="s">
        <v>178</v>
      </c>
      <c r="B184" s="7">
        <v>9167.2237500929696</v>
      </c>
      <c r="D184" s="7">
        <v>54055.633973842167</v>
      </c>
      <c r="E184" s="7">
        <v>57280.883115408637</v>
      </c>
      <c r="F184" s="7">
        <v>5799.0040034297999</v>
      </c>
      <c r="G184" s="7">
        <v>29438.180450986401</v>
      </c>
      <c r="I184" s="7">
        <v>294762.69738984812</v>
      </c>
      <c r="J184" s="7">
        <v>10734.07066656293</v>
      </c>
      <c r="M184" s="7">
        <v>6065777.1676605809</v>
      </c>
      <c r="N184" s="7">
        <v>194948.69694318494</v>
      </c>
      <c r="O184" s="7">
        <v>60879.436040442903</v>
      </c>
      <c r="P184" s="7">
        <v>155508.05308840281</v>
      </c>
      <c r="Q184" s="7">
        <v>6938351.0470827818</v>
      </c>
      <c r="R184" s="67">
        <f t="shared" si="2"/>
        <v>0</v>
      </c>
      <c r="S184"/>
      <c r="T184"/>
    </row>
    <row r="185" spans="1:20" x14ac:dyDescent="0.25">
      <c r="A185" s="7" t="s">
        <v>179</v>
      </c>
      <c r="C185" s="7">
        <v>40517.063772683861</v>
      </c>
      <c r="D185" s="7">
        <v>87422.58252418552</v>
      </c>
      <c r="E185" s="7">
        <v>245684.43496563571</v>
      </c>
      <c r="F185" s="7">
        <v>10426.4509009013</v>
      </c>
      <c r="G185" s="7">
        <v>59603.285023185919</v>
      </c>
      <c r="H185" s="7">
        <v>87126.8570127188</v>
      </c>
      <c r="I185" s="7">
        <v>529119.73968040361</v>
      </c>
      <c r="L185" s="7">
        <v>943.71965249795505</v>
      </c>
      <c r="M185" s="7">
        <v>14562199.28645804</v>
      </c>
      <c r="N185" s="7">
        <v>680247.71331140783</v>
      </c>
      <c r="O185" s="7">
        <v>256392.10031229767</v>
      </c>
      <c r="P185" s="7">
        <v>223191.28235742389</v>
      </c>
      <c r="Q185" s="7">
        <v>16782874.515971381</v>
      </c>
      <c r="R185" s="67">
        <f t="shared" si="2"/>
        <v>40517.063772683861</v>
      </c>
      <c r="S185"/>
      <c r="T185"/>
    </row>
    <row r="186" spans="1:20" x14ac:dyDescent="0.25">
      <c r="A186" s="7" t="s">
        <v>180</v>
      </c>
      <c r="B186" s="7">
        <v>872299.45603022666</v>
      </c>
      <c r="C186" s="7">
        <v>60499.372626666358</v>
      </c>
      <c r="D186" s="7">
        <v>1416026.438985656</v>
      </c>
      <c r="E186" s="7">
        <v>1881671.3684258193</v>
      </c>
      <c r="F186" s="7">
        <v>772742.27935949469</v>
      </c>
      <c r="G186" s="7">
        <v>390386.26130058436</v>
      </c>
      <c r="H186" s="7">
        <v>1953539.0662548887</v>
      </c>
      <c r="I186" s="7">
        <v>9932076.7899721395</v>
      </c>
      <c r="J186" s="7">
        <v>298702.95671756746</v>
      </c>
      <c r="K186" s="7">
        <v>86600.479706453392</v>
      </c>
      <c r="L186" s="7">
        <v>219881.48619097547</v>
      </c>
      <c r="M186" s="7">
        <v>42974910.098669119</v>
      </c>
      <c r="N186" s="7">
        <v>2623768.8591718795</v>
      </c>
      <c r="O186" s="7">
        <v>909689.78111130174</v>
      </c>
      <c r="P186" s="7">
        <v>3123083.9067133209</v>
      </c>
      <c r="Q186" s="7">
        <v>67515878.60123609</v>
      </c>
      <c r="R186" s="67">
        <f t="shared" si="2"/>
        <v>147099.85233311975</v>
      </c>
      <c r="S186"/>
      <c r="T186"/>
    </row>
    <row r="187" spans="1:20" x14ac:dyDescent="0.25">
      <c r="A187" s="7" t="s">
        <v>181</v>
      </c>
      <c r="B187" s="7">
        <v>394479.76965617266</v>
      </c>
      <c r="C187" s="7">
        <v>881327.83769823657</v>
      </c>
      <c r="D187" s="7">
        <v>2331961.4845158774</v>
      </c>
      <c r="E187" s="7">
        <v>702327.2369707285</v>
      </c>
      <c r="F187" s="7">
        <v>257490.41056570329</v>
      </c>
      <c r="G187" s="7">
        <v>660014.05157183413</v>
      </c>
      <c r="H187" s="7">
        <v>1547066.6434382803</v>
      </c>
      <c r="I187" s="7">
        <v>24699275.023123298</v>
      </c>
      <c r="J187" s="7">
        <v>73897.722290170306</v>
      </c>
      <c r="L187" s="7">
        <v>107786.91059102508</v>
      </c>
      <c r="M187" s="7">
        <v>22387141.430950277</v>
      </c>
      <c r="N187" s="7">
        <v>2396016.792304656</v>
      </c>
      <c r="O187" s="7">
        <v>2454506.953838733</v>
      </c>
      <c r="P187" s="7">
        <v>6096384.1983608296</v>
      </c>
      <c r="Q187" s="7">
        <v>64989676.465875827</v>
      </c>
      <c r="R187" s="67">
        <f t="shared" si="2"/>
        <v>881327.83769823657</v>
      </c>
      <c r="S187"/>
      <c r="T187"/>
    </row>
    <row r="188" spans="1:20" x14ac:dyDescent="0.25">
      <c r="A188" s="7" t="s">
        <v>182</v>
      </c>
      <c r="B188" s="7">
        <v>410107.7631945961</v>
      </c>
      <c r="C188" s="7">
        <v>216780.49309130356</v>
      </c>
      <c r="D188" s="7">
        <v>964572.47448159044</v>
      </c>
      <c r="E188" s="7">
        <v>332031.48218541488</v>
      </c>
      <c r="F188" s="7">
        <v>335607.37920766545</v>
      </c>
      <c r="G188" s="7">
        <v>320114.04179339868</v>
      </c>
      <c r="H188" s="7">
        <v>366567.65387551219</v>
      </c>
      <c r="I188" s="7">
        <v>3773939.2785341423</v>
      </c>
      <c r="J188" s="7">
        <v>126636.38562507763</v>
      </c>
      <c r="K188" s="7">
        <v>35885.2483563688</v>
      </c>
      <c r="L188" s="7">
        <v>19187.2257654518</v>
      </c>
      <c r="M188" s="7">
        <v>38077324.180931278</v>
      </c>
      <c r="N188" s="7">
        <v>1280225.2369057571</v>
      </c>
      <c r="O188" s="7">
        <v>166033.13990519254</v>
      </c>
      <c r="P188" s="7">
        <v>2939740.8077585935</v>
      </c>
      <c r="Q188" s="7">
        <v>49364752.791611336</v>
      </c>
      <c r="R188" s="67">
        <f t="shared" si="2"/>
        <v>252665.74144767236</v>
      </c>
      <c r="S188"/>
      <c r="T188"/>
    </row>
    <row r="189" spans="1:20" x14ac:dyDescent="0.25">
      <c r="A189" s="7" t="s">
        <v>183</v>
      </c>
      <c r="B189" s="7">
        <v>37437.906553706103</v>
      </c>
      <c r="C189" s="7">
        <v>26354.746772332299</v>
      </c>
      <c r="D189" s="7">
        <v>5328.76029503276</v>
      </c>
      <c r="E189" s="7">
        <v>53664.356686227962</v>
      </c>
      <c r="F189" s="7">
        <v>22064.781933424401</v>
      </c>
      <c r="G189" s="7">
        <v>7513.37514399674</v>
      </c>
      <c r="H189" s="7">
        <v>45792.651972942003</v>
      </c>
      <c r="I189" s="7">
        <v>121103.25390209528</v>
      </c>
      <c r="K189" s="7">
        <v>6877.9461088769704</v>
      </c>
      <c r="M189" s="7">
        <v>3698027.1757890144</v>
      </c>
      <c r="N189" s="7">
        <v>114483.677061978</v>
      </c>
      <c r="O189" s="7">
        <v>8305.2867675332509</v>
      </c>
      <c r="P189" s="7">
        <v>130021.39090398583</v>
      </c>
      <c r="Q189" s="7">
        <v>4276975.3098911457</v>
      </c>
      <c r="R189" s="67">
        <f t="shared" si="2"/>
        <v>33232.692881209266</v>
      </c>
      <c r="S189"/>
      <c r="T189"/>
    </row>
    <row r="190" spans="1:20" x14ac:dyDescent="0.25">
      <c r="A190" s="7" t="s">
        <v>270</v>
      </c>
      <c r="B190" s="7">
        <v>602689.79522884695</v>
      </c>
      <c r="C190" s="7">
        <v>242413.33526720086</v>
      </c>
      <c r="D190" s="7">
        <v>871634.85097918927</v>
      </c>
      <c r="E190" s="7">
        <v>411217.48805416288</v>
      </c>
      <c r="F190" s="7">
        <v>565667.76530818804</v>
      </c>
      <c r="G190" s="7">
        <v>200126.38319145297</v>
      </c>
      <c r="H190" s="7">
        <v>411767.16158514773</v>
      </c>
      <c r="I190" s="7">
        <v>13974040.766693834</v>
      </c>
      <c r="J190" s="7">
        <v>278213.49589053041</v>
      </c>
      <c r="L190" s="7">
        <v>26139.490878591299</v>
      </c>
      <c r="M190" s="7">
        <v>29403457.141115237</v>
      </c>
      <c r="N190" s="7">
        <v>1444910.953593777</v>
      </c>
      <c r="O190" s="7">
        <v>239301.07523204078</v>
      </c>
      <c r="P190" s="7">
        <v>3847429.78508648</v>
      </c>
      <c r="Q190" s="7">
        <v>52519009.488104686</v>
      </c>
      <c r="R190" s="67">
        <f t="shared" si="2"/>
        <v>242413.33526720086</v>
      </c>
      <c r="S190"/>
      <c r="T190"/>
    </row>
    <row r="191" spans="1:20" x14ac:dyDescent="0.25">
      <c r="A191" s="7" t="s">
        <v>184</v>
      </c>
      <c r="B191" s="7">
        <v>117939.1058955356</v>
      </c>
      <c r="C191" s="7">
        <v>26106.4808672203</v>
      </c>
      <c r="D191" s="7">
        <v>2811374.5650696582</v>
      </c>
      <c r="E191" s="7">
        <v>278664.53412839258</v>
      </c>
      <c r="F191" s="7">
        <v>55533.945156587644</v>
      </c>
      <c r="G191" s="7">
        <v>53273.549475976841</v>
      </c>
      <c r="H191" s="7">
        <v>105795.2474196523</v>
      </c>
      <c r="I191" s="7">
        <v>2484670.6310101203</v>
      </c>
      <c r="J191" s="7">
        <v>9186.8152336155908</v>
      </c>
      <c r="L191" s="7">
        <v>32908.125391809102</v>
      </c>
      <c r="M191" s="7">
        <v>10265916.459534016</v>
      </c>
      <c r="N191" s="7">
        <v>515380.77186500782</v>
      </c>
      <c r="P191" s="7">
        <v>3853542.6077615744</v>
      </c>
      <c r="Q191" s="7">
        <v>20610292.838809166</v>
      </c>
      <c r="R191" s="67">
        <f t="shared" si="2"/>
        <v>26106.4808672203</v>
      </c>
      <c r="S191"/>
      <c r="T191"/>
    </row>
    <row r="192" spans="1:20" x14ac:dyDescent="0.25">
      <c r="A192" s="7" t="s">
        <v>186</v>
      </c>
      <c r="B192" s="7">
        <v>28802.463901078816</v>
      </c>
      <c r="C192" s="7">
        <v>27967.327050591593</v>
      </c>
      <c r="D192" s="7">
        <v>136653.8748413343</v>
      </c>
      <c r="E192" s="7">
        <v>276180.49702088954</v>
      </c>
      <c r="G192" s="7">
        <v>67823.136570478004</v>
      </c>
      <c r="H192" s="7">
        <v>335083.19112764363</v>
      </c>
      <c r="I192" s="7">
        <v>338142.25152209168</v>
      </c>
      <c r="J192" s="7">
        <v>31554.128905518592</v>
      </c>
      <c r="L192" s="7">
        <v>1740.82750320275</v>
      </c>
      <c r="M192" s="7">
        <v>11654638.327365862</v>
      </c>
      <c r="N192" s="7">
        <v>171075.20685721049</v>
      </c>
      <c r="O192" s="7">
        <v>209644.5353449799</v>
      </c>
      <c r="P192" s="7">
        <v>536486.02492984245</v>
      </c>
      <c r="Q192" s="7">
        <v>13815791.792940725</v>
      </c>
      <c r="R192" s="67">
        <f t="shared" si="2"/>
        <v>27967.327050591593</v>
      </c>
      <c r="S192"/>
      <c r="T192"/>
    </row>
    <row r="193" spans="1:20" x14ac:dyDescent="0.25">
      <c r="A193" s="7" t="s">
        <v>187</v>
      </c>
      <c r="B193" s="7">
        <v>788043.23454045958</v>
      </c>
      <c r="C193" s="7">
        <v>1663486.292553856</v>
      </c>
      <c r="D193" s="7">
        <v>6613669.1029615868</v>
      </c>
      <c r="E193" s="7">
        <v>1887985.0341317202</v>
      </c>
      <c r="F193" s="7">
        <v>685497.5304506009</v>
      </c>
      <c r="G193" s="7">
        <v>921375.89364708611</v>
      </c>
      <c r="H193" s="7">
        <v>1127047.5196055188</v>
      </c>
      <c r="I193" s="7">
        <v>39686272.400606073</v>
      </c>
      <c r="J193" s="7">
        <v>1323645.7388610004</v>
      </c>
      <c r="K193" s="7">
        <v>17063.263594606298</v>
      </c>
      <c r="L193" s="7">
        <v>118050.42939972474</v>
      </c>
      <c r="M193" s="7">
        <v>49855314.099477366</v>
      </c>
      <c r="N193" s="7">
        <v>8811308.840385884</v>
      </c>
      <c r="O193" s="7">
        <v>2733269.0652286308</v>
      </c>
      <c r="P193" s="7">
        <v>13752396.959694669</v>
      </c>
      <c r="Q193" s="7">
        <v>129984425.40513878</v>
      </c>
      <c r="R193" s="67">
        <f t="shared" si="2"/>
        <v>1680549.5561484622</v>
      </c>
      <c r="S193"/>
      <c r="T193"/>
    </row>
    <row r="194" spans="1:20" x14ac:dyDescent="0.25">
      <c r="A194" s="7" t="s">
        <v>188</v>
      </c>
      <c r="B194" s="7">
        <v>144339.81924694221</v>
      </c>
      <c r="D194" s="7">
        <v>86910.441981061696</v>
      </c>
      <c r="E194" s="7">
        <v>51437.891670758101</v>
      </c>
      <c r="F194" s="7">
        <v>14150.79097170846</v>
      </c>
      <c r="G194" s="7">
        <v>46709.285776746576</v>
      </c>
      <c r="H194" s="7">
        <v>268753.69356178201</v>
      </c>
      <c r="I194" s="7">
        <v>81683.892496139786</v>
      </c>
      <c r="J194" s="7">
        <v>37688.626890964006</v>
      </c>
      <c r="L194" s="7">
        <v>5001.8142345543802</v>
      </c>
      <c r="M194" s="7">
        <v>5714762.3167087082</v>
      </c>
      <c r="N194" s="7">
        <v>493029.30279458401</v>
      </c>
      <c r="O194" s="7">
        <v>35933.401741878595</v>
      </c>
      <c r="P194" s="7">
        <v>88187.916144808783</v>
      </c>
      <c r="Q194" s="7">
        <v>7068589.194220636</v>
      </c>
      <c r="R194" s="67">
        <f t="shared" si="2"/>
        <v>0</v>
      </c>
      <c r="S194"/>
      <c r="T194"/>
    </row>
    <row r="195" spans="1:20" x14ac:dyDescent="0.25">
      <c r="A195" s="7" t="s">
        <v>189</v>
      </c>
      <c r="B195" s="7">
        <v>6580.7505600149798</v>
      </c>
      <c r="C195" s="7">
        <v>45277.484669986268</v>
      </c>
      <c r="D195" s="7">
        <v>71685.362038887281</v>
      </c>
      <c r="E195" s="7">
        <v>114884.38207720491</v>
      </c>
      <c r="F195" s="7">
        <v>56380.666313122958</v>
      </c>
      <c r="G195" s="7">
        <v>18380.892092789822</v>
      </c>
      <c r="H195" s="7">
        <v>214888.83448282795</v>
      </c>
      <c r="I195" s="7">
        <v>778951.28814069997</v>
      </c>
      <c r="J195" s="7">
        <v>141413.41771650111</v>
      </c>
      <c r="L195" s="7">
        <v>34506.385752665126</v>
      </c>
      <c r="M195" s="7">
        <v>16280300.798881389</v>
      </c>
      <c r="N195" s="7">
        <v>283179.0289575163</v>
      </c>
      <c r="O195" s="7">
        <v>119944.25153366</v>
      </c>
      <c r="P195" s="7">
        <v>649660.23745495873</v>
      </c>
      <c r="Q195" s="7">
        <v>18816033.780672226</v>
      </c>
      <c r="R195" s="67">
        <f t="shared" si="2"/>
        <v>45277.484669986268</v>
      </c>
      <c r="S195"/>
      <c r="T195"/>
    </row>
    <row r="196" spans="1:20" x14ac:dyDescent="0.25">
      <c r="A196" s="7" t="s">
        <v>271</v>
      </c>
      <c r="B196" s="7">
        <v>94992.938785717997</v>
      </c>
      <c r="C196" s="7">
        <v>16648.112021023629</v>
      </c>
      <c r="D196" s="7">
        <v>61372.217291578891</v>
      </c>
      <c r="E196" s="7">
        <v>136710.51803574697</v>
      </c>
      <c r="F196" s="7">
        <v>204512.20491599693</v>
      </c>
      <c r="G196" s="7">
        <v>7580.7808777009704</v>
      </c>
      <c r="H196" s="7">
        <v>138466.840688422</v>
      </c>
      <c r="I196" s="7">
        <v>459463.48674247396</v>
      </c>
      <c r="L196" s="7">
        <v>115505.48103946701</v>
      </c>
      <c r="M196" s="7">
        <v>5378148.108798055</v>
      </c>
      <c r="N196" s="7">
        <v>272936.96693478822</v>
      </c>
      <c r="O196" s="7">
        <v>116877.46060355101</v>
      </c>
      <c r="P196" s="7">
        <v>108108.94065808086</v>
      </c>
      <c r="Q196" s="7">
        <v>7111324.0573926028</v>
      </c>
      <c r="R196" s="67">
        <f t="shared" ref="R196:R215" si="3">+K196+C196</f>
        <v>16648.112021023629</v>
      </c>
      <c r="S196"/>
      <c r="T196"/>
    </row>
    <row r="197" spans="1:20" x14ac:dyDescent="0.25">
      <c r="A197" s="7" t="s">
        <v>190</v>
      </c>
      <c r="B197" s="7">
        <v>31697.427548804502</v>
      </c>
      <c r="C197" s="7">
        <v>32781.914938124886</v>
      </c>
      <c r="D197" s="7">
        <v>122162.2965091802</v>
      </c>
      <c r="E197" s="7">
        <v>273268.11370925221</v>
      </c>
      <c r="F197" s="7">
        <v>101574.96896759415</v>
      </c>
      <c r="G197" s="7">
        <v>114386.64311782665</v>
      </c>
      <c r="H197" s="7">
        <v>173644.82244273231</v>
      </c>
      <c r="I197" s="7">
        <v>844553.1411963515</v>
      </c>
      <c r="J197" s="7">
        <v>25033.283657800919</v>
      </c>
      <c r="L197" s="7">
        <v>22829.589560746401</v>
      </c>
      <c r="M197" s="7">
        <v>18715135.768967606</v>
      </c>
      <c r="N197" s="7">
        <v>568496.0521972822</v>
      </c>
      <c r="O197" s="7">
        <v>256636.03057380626</v>
      </c>
      <c r="P197" s="7">
        <v>467088.98061288544</v>
      </c>
      <c r="Q197" s="7">
        <v>21749289.033999994</v>
      </c>
      <c r="R197" s="67">
        <f t="shared" si="3"/>
        <v>32781.914938124886</v>
      </c>
      <c r="S197"/>
      <c r="T197"/>
    </row>
    <row r="198" spans="1:20" x14ac:dyDescent="0.25">
      <c r="A198" s="7" t="s">
        <v>191</v>
      </c>
      <c r="B198" s="7">
        <v>356048.13850522769</v>
      </c>
      <c r="C198" s="7">
        <v>589650.97152085381</v>
      </c>
      <c r="D198" s="7">
        <v>286933.95203370863</v>
      </c>
      <c r="E198" s="7">
        <v>370446.3166080541</v>
      </c>
      <c r="F198" s="7">
        <v>142478.51718936578</v>
      </c>
      <c r="G198" s="7">
        <v>45545.428063234627</v>
      </c>
      <c r="H198" s="7">
        <v>921576.61476328433</v>
      </c>
      <c r="I198" s="7">
        <v>3260070.3443248039</v>
      </c>
      <c r="J198" s="7">
        <v>21774.556126594558</v>
      </c>
      <c r="K198" s="7">
        <v>26718.629134152499</v>
      </c>
      <c r="L198" s="7">
        <v>33718.906578976443</v>
      </c>
      <c r="M198" s="7">
        <v>20041824.932801608</v>
      </c>
      <c r="N198" s="7">
        <v>898256.64404686377</v>
      </c>
      <c r="O198" s="7">
        <v>554856.35677063058</v>
      </c>
      <c r="P198" s="7">
        <v>1221623.9737476339</v>
      </c>
      <c r="Q198" s="7">
        <v>28771524.282214995</v>
      </c>
      <c r="R198" s="67">
        <f t="shared" si="3"/>
        <v>616369.60065500636</v>
      </c>
      <c r="S198"/>
      <c r="T198"/>
    </row>
    <row r="199" spans="1:20" x14ac:dyDescent="0.25">
      <c r="A199" s="7" t="s">
        <v>192</v>
      </c>
      <c r="B199" s="7">
        <v>6376.13151903788</v>
      </c>
      <c r="C199" s="7">
        <v>8451.0343946169505</v>
      </c>
      <c r="D199" s="7">
        <v>104442.03987015985</v>
      </c>
      <c r="E199" s="7">
        <v>145429.62266534541</v>
      </c>
      <c r="F199" s="7">
        <v>76084.950383287913</v>
      </c>
      <c r="G199" s="7">
        <v>18497.062156175642</v>
      </c>
      <c r="I199" s="7">
        <v>771688.3504411811</v>
      </c>
      <c r="J199" s="7">
        <v>95279.960990538966</v>
      </c>
      <c r="M199" s="7">
        <v>6733562.740664335</v>
      </c>
      <c r="N199" s="7">
        <v>379155.3085806751</v>
      </c>
      <c r="O199" s="7">
        <v>214645.08185958111</v>
      </c>
      <c r="P199" s="7">
        <v>347753.23752743058</v>
      </c>
      <c r="Q199" s="7">
        <v>8901365.5210523643</v>
      </c>
      <c r="R199" s="67">
        <f t="shared" si="3"/>
        <v>8451.0343946169505</v>
      </c>
      <c r="S199"/>
      <c r="T199"/>
    </row>
    <row r="200" spans="1:20" x14ac:dyDescent="0.25">
      <c r="A200" s="7" t="s">
        <v>193</v>
      </c>
      <c r="B200" s="7">
        <v>93578.382278206394</v>
      </c>
      <c r="C200" s="7">
        <v>16725.163383426701</v>
      </c>
      <c r="D200" s="7">
        <v>133517.86942464157</v>
      </c>
      <c r="E200" s="7">
        <v>102332.96369561345</v>
      </c>
      <c r="F200" s="7">
        <v>84758.63050428014</v>
      </c>
      <c r="G200" s="7">
        <v>33886.336628352394</v>
      </c>
      <c r="H200" s="7">
        <v>239677.36935215371</v>
      </c>
      <c r="I200" s="7">
        <v>1589995.2904949656</v>
      </c>
      <c r="J200" s="7">
        <v>37508.123129016312</v>
      </c>
      <c r="M200" s="7">
        <v>15093849.553858841</v>
      </c>
      <c r="N200" s="7">
        <v>375587.35878340021</v>
      </c>
      <c r="O200" s="7">
        <v>50087.413659633617</v>
      </c>
      <c r="P200" s="7">
        <v>254780.61353016295</v>
      </c>
      <c r="Q200" s="7">
        <v>18106285.068722695</v>
      </c>
      <c r="R200" s="67">
        <f t="shared" si="3"/>
        <v>16725.163383426701</v>
      </c>
      <c r="S200"/>
      <c r="T200"/>
    </row>
    <row r="201" spans="1:20" x14ac:dyDescent="0.25">
      <c r="A201" s="7" t="s">
        <v>194</v>
      </c>
      <c r="B201" s="7">
        <v>24496.599179138699</v>
      </c>
      <c r="C201" s="7">
        <v>1467041.7746333173</v>
      </c>
      <c r="D201" s="7">
        <v>718310.86286008742</v>
      </c>
      <c r="E201" s="7">
        <v>301041.7123845063</v>
      </c>
      <c r="F201" s="7">
        <v>94531.983685360916</v>
      </c>
      <c r="G201" s="7">
        <v>47990.783822484642</v>
      </c>
      <c r="H201" s="7">
        <v>150113.62299027032</v>
      </c>
      <c r="I201" s="7">
        <v>2913423.6305388291</v>
      </c>
      <c r="J201" s="7">
        <v>40419.973289950598</v>
      </c>
      <c r="K201" s="7">
        <v>522003.90340817301</v>
      </c>
      <c r="M201" s="7">
        <v>26397880.451880246</v>
      </c>
      <c r="N201" s="7">
        <v>1567976.7834788188</v>
      </c>
      <c r="O201" s="7">
        <v>361006.70783340291</v>
      </c>
      <c r="P201" s="7">
        <v>1528705.3858176137</v>
      </c>
      <c r="Q201" s="7">
        <v>36134944.175802201</v>
      </c>
      <c r="R201" s="67">
        <f t="shared" si="3"/>
        <v>1989045.6780414903</v>
      </c>
      <c r="S201"/>
      <c r="T201"/>
    </row>
    <row r="202" spans="1:20" x14ac:dyDescent="0.25">
      <c r="A202" s="7" t="s">
        <v>195</v>
      </c>
      <c r="B202" s="7">
        <v>31832.716756700298</v>
      </c>
      <c r="C202" s="7">
        <v>222839.707936844</v>
      </c>
      <c r="D202" s="7">
        <v>120339.68962861176</v>
      </c>
      <c r="E202" s="7">
        <v>257254.11401473964</v>
      </c>
      <c r="F202" s="7">
        <v>107990.49712459159</v>
      </c>
      <c r="G202" s="7">
        <v>63436.670522771092</v>
      </c>
      <c r="H202" s="7">
        <v>143693.14201959822</v>
      </c>
      <c r="I202" s="7">
        <v>627747.94619331288</v>
      </c>
      <c r="J202" s="7">
        <v>141006.53408985009</v>
      </c>
      <c r="L202" s="7">
        <v>86156.535455957492</v>
      </c>
      <c r="M202" s="7">
        <v>8802472.5485464297</v>
      </c>
      <c r="N202" s="7">
        <v>355385.43571900547</v>
      </c>
      <c r="O202" s="7">
        <v>241553.84019621328</v>
      </c>
      <c r="P202" s="7">
        <v>442072.82826457225</v>
      </c>
      <c r="Q202" s="7">
        <v>11643782.206469197</v>
      </c>
      <c r="R202" s="67">
        <f t="shared" si="3"/>
        <v>222839.707936844</v>
      </c>
      <c r="S202"/>
      <c r="T202"/>
    </row>
    <row r="203" spans="1:20" x14ac:dyDescent="0.25">
      <c r="A203" s="7" t="s">
        <v>196</v>
      </c>
      <c r="B203" s="7">
        <v>361746.70046865055</v>
      </c>
      <c r="C203" s="7">
        <v>165749.18008158842</v>
      </c>
      <c r="D203" s="7">
        <v>1214706.2960968567</v>
      </c>
      <c r="E203" s="7">
        <v>545947.68358783796</v>
      </c>
      <c r="F203" s="7">
        <v>262240.02078277193</v>
      </c>
      <c r="G203" s="7">
        <v>197812.61444873858</v>
      </c>
      <c r="H203" s="7">
        <v>848430.29332950339</v>
      </c>
      <c r="I203" s="7">
        <v>9979479.3633645158</v>
      </c>
      <c r="J203" s="7">
        <v>1190525.2641368476</v>
      </c>
      <c r="K203" s="7">
        <v>52081.940146404195</v>
      </c>
      <c r="M203" s="7">
        <v>38751206.859262973</v>
      </c>
      <c r="N203" s="7">
        <v>1840097.7499222597</v>
      </c>
      <c r="O203" s="7">
        <v>955613.05780481896</v>
      </c>
      <c r="P203" s="7">
        <v>3586581.2029717704</v>
      </c>
      <c r="Q203" s="7">
        <v>59952218.226405539</v>
      </c>
      <c r="R203" s="67">
        <f t="shared" si="3"/>
        <v>217831.12022799262</v>
      </c>
      <c r="S203"/>
      <c r="T203"/>
    </row>
    <row r="204" spans="1:20" x14ac:dyDescent="0.25">
      <c r="A204" s="7" t="s">
        <v>197</v>
      </c>
      <c r="B204" s="7">
        <v>3308.3827065195801</v>
      </c>
      <c r="C204" s="7">
        <v>67049.139318636604</v>
      </c>
      <c r="D204" s="7">
        <v>134923.15781342975</v>
      </c>
      <c r="E204" s="7">
        <v>182691.6005945892</v>
      </c>
      <c r="F204" s="7">
        <v>52095.177875152818</v>
      </c>
      <c r="G204" s="7">
        <v>6828.5264582616601</v>
      </c>
      <c r="H204" s="7">
        <v>132219.36823602358</v>
      </c>
      <c r="I204" s="7">
        <v>1472804.9501595329</v>
      </c>
      <c r="J204" s="7">
        <v>16478.695529097349</v>
      </c>
      <c r="K204" s="7">
        <v>10204.4271792</v>
      </c>
      <c r="M204" s="7">
        <v>8463285.8894236684</v>
      </c>
      <c r="N204" s="7">
        <v>394989.28786168806</v>
      </c>
      <c r="O204" s="7">
        <v>145202.94600872352</v>
      </c>
      <c r="P204" s="7">
        <v>263207.81145917799</v>
      </c>
      <c r="Q204" s="7">
        <v>11345289.360623702</v>
      </c>
      <c r="R204" s="67">
        <f t="shared" si="3"/>
        <v>77253.566497836611</v>
      </c>
      <c r="S204"/>
      <c r="T204"/>
    </row>
    <row r="205" spans="1:20" x14ac:dyDescent="0.25">
      <c r="A205" s="7" t="s">
        <v>198</v>
      </c>
      <c r="B205" s="7">
        <v>357265.98610126716</v>
      </c>
      <c r="C205" s="7">
        <v>373676.45249442797</v>
      </c>
      <c r="D205" s="7">
        <v>2032827.6905518831</v>
      </c>
      <c r="E205" s="7">
        <v>660626.60853637417</v>
      </c>
      <c r="F205" s="7">
        <v>304997.7770133196</v>
      </c>
      <c r="G205" s="7">
        <v>239103.26155142926</v>
      </c>
      <c r="H205" s="7">
        <v>1625908.4425965527</v>
      </c>
      <c r="I205" s="7">
        <v>13390637.377982914</v>
      </c>
      <c r="J205" s="7">
        <v>79808.530342441474</v>
      </c>
      <c r="K205" s="7">
        <v>23149.160943349201</v>
      </c>
      <c r="L205" s="7">
        <v>30307.212549380329</v>
      </c>
      <c r="M205" s="7">
        <v>39035037.611807592</v>
      </c>
      <c r="N205" s="7">
        <v>2002464.9768770835</v>
      </c>
      <c r="O205" s="7">
        <v>1461148.8934478983</v>
      </c>
      <c r="P205" s="7">
        <v>3486904.1410339116</v>
      </c>
      <c r="Q205" s="7">
        <v>65103864.123829827</v>
      </c>
      <c r="R205" s="67">
        <f t="shared" si="3"/>
        <v>396825.61343777715</v>
      </c>
      <c r="S205"/>
      <c r="T205"/>
    </row>
    <row r="206" spans="1:20" x14ac:dyDescent="0.25">
      <c r="A206" s="7" t="s">
        <v>201</v>
      </c>
      <c r="B206" s="7">
        <v>530304.60067860701</v>
      </c>
      <c r="C206" s="7">
        <v>395105.17209276807</v>
      </c>
      <c r="D206" s="7">
        <v>4077168.7827179623</v>
      </c>
      <c r="E206" s="7">
        <v>950014.95544407319</v>
      </c>
      <c r="F206" s="7">
        <v>227876.16863817535</v>
      </c>
      <c r="G206" s="7">
        <v>378409.06516366318</v>
      </c>
      <c r="H206" s="7">
        <v>3349960.3006838197</v>
      </c>
      <c r="I206" s="7">
        <v>13280833.675646547</v>
      </c>
      <c r="J206" s="7">
        <v>173237.53397840698</v>
      </c>
      <c r="K206" s="7">
        <v>16767.18298059321</v>
      </c>
      <c r="L206" s="7">
        <v>208366.53249743706</v>
      </c>
      <c r="M206" s="7">
        <v>57462680.404188886</v>
      </c>
      <c r="N206" s="7">
        <v>2919849.1024987791</v>
      </c>
      <c r="O206" s="7">
        <v>421845.88693281455</v>
      </c>
      <c r="P206" s="7">
        <v>11420582.554998618</v>
      </c>
      <c r="Q206" s="7">
        <v>95813001.919141173</v>
      </c>
      <c r="R206" s="67">
        <f t="shared" si="3"/>
        <v>411872.35507336131</v>
      </c>
      <c r="S206"/>
      <c r="T206"/>
    </row>
    <row r="207" spans="1:20" x14ac:dyDescent="0.25">
      <c r="A207" s="7" t="s">
        <v>199</v>
      </c>
      <c r="C207" s="7">
        <v>21666.8199346252</v>
      </c>
      <c r="D207" s="7">
        <v>17980.676449451039</v>
      </c>
      <c r="E207" s="7">
        <v>29377.227210619931</v>
      </c>
      <c r="F207" s="7">
        <v>23271.769559412201</v>
      </c>
      <c r="G207" s="7">
        <v>28179.394348308313</v>
      </c>
      <c r="H207" s="7">
        <v>88535.899658788607</v>
      </c>
      <c r="I207" s="7">
        <v>339969.74234167609</v>
      </c>
      <c r="M207" s="7">
        <v>5187031.3143718541</v>
      </c>
      <c r="N207" s="7">
        <v>207460.37407033099</v>
      </c>
      <c r="O207" s="7">
        <v>152919.27270897001</v>
      </c>
      <c r="P207" s="7">
        <v>187000.1323357689</v>
      </c>
      <c r="Q207" s="7">
        <v>6283392.6229898063</v>
      </c>
      <c r="R207" s="67">
        <f t="shared" si="3"/>
        <v>21666.8199346252</v>
      </c>
      <c r="S207"/>
      <c r="T207"/>
    </row>
    <row r="208" spans="1:20" x14ac:dyDescent="0.25">
      <c r="A208" s="7" t="s">
        <v>202</v>
      </c>
      <c r="B208" s="7">
        <v>37750.968756313079</v>
      </c>
      <c r="C208" s="7">
        <v>12864.039336550759</v>
      </c>
      <c r="D208" s="7">
        <v>462265.35855522432</v>
      </c>
      <c r="E208" s="7">
        <v>276338.85671932233</v>
      </c>
      <c r="F208" s="7">
        <v>204218.35947941337</v>
      </c>
      <c r="G208" s="7">
        <v>64216.018004487269</v>
      </c>
      <c r="H208" s="7">
        <v>418587.27802118706</v>
      </c>
      <c r="I208" s="7">
        <v>3148675.0531376335</v>
      </c>
      <c r="J208" s="7">
        <v>89854.334581685907</v>
      </c>
      <c r="M208" s="7">
        <v>18483319.624373768</v>
      </c>
      <c r="N208" s="7">
        <v>762348.10185078753</v>
      </c>
      <c r="O208" s="7">
        <v>597159.04589246074</v>
      </c>
      <c r="P208" s="7">
        <v>1050710.3570702244</v>
      </c>
      <c r="Q208" s="7">
        <v>25608307.395779058</v>
      </c>
      <c r="R208" s="67">
        <f t="shared" si="3"/>
        <v>12864.039336550759</v>
      </c>
      <c r="S208"/>
      <c r="T208"/>
    </row>
    <row r="209" spans="1:20" x14ac:dyDescent="0.25">
      <c r="A209" s="7" t="s">
        <v>203</v>
      </c>
      <c r="B209" s="7">
        <v>9551.9068230311004</v>
      </c>
      <c r="C209" s="7">
        <v>15952.0528777941</v>
      </c>
      <c r="D209" s="7">
        <v>5924.7206710123701</v>
      </c>
      <c r="E209" s="7">
        <v>7584.6152548928903</v>
      </c>
      <c r="F209" s="7">
        <v>34304.242411309322</v>
      </c>
      <c r="G209" s="7">
        <v>38910.611604818172</v>
      </c>
      <c r="H209" s="7">
        <v>30490.767463556502</v>
      </c>
      <c r="I209" s="7">
        <v>57434.744137181871</v>
      </c>
      <c r="J209" s="7">
        <v>6523.3046483173903</v>
      </c>
      <c r="M209" s="7">
        <v>4333933.4745703079</v>
      </c>
      <c r="N209" s="7">
        <v>249547.1973596391</v>
      </c>
      <c r="P209" s="7">
        <v>177684.87369720888</v>
      </c>
      <c r="Q209" s="7">
        <v>4967842.5115190698</v>
      </c>
      <c r="R209" s="67">
        <f t="shared" si="3"/>
        <v>15952.0528777941</v>
      </c>
      <c r="S209"/>
      <c r="T209"/>
    </row>
    <row r="210" spans="1:20" x14ac:dyDescent="0.25">
      <c r="A210" s="7" t="s">
        <v>204</v>
      </c>
      <c r="B210" s="7">
        <v>5991.8335613781901</v>
      </c>
      <c r="C210" s="7">
        <v>91574.305845133989</v>
      </c>
      <c r="D210" s="7">
        <v>804645.23162196029</v>
      </c>
      <c r="E210" s="7">
        <v>194860.94950033785</v>
      </c>
      <c r="F210" s="7">
        <v>36011.824249293044</v>
      </c>
      <c r="G210" s="7">
        <v>14543.998501651298</v>
      </c>
      <c r="H210" s="7">
        <v>104124.48351999068</v>
      </c>
      <c r="I210" s="7">
        <v>1796373.3834948738</v>
      </c>
      <c r="J210" s="7">
        <v>70248.805639088154</v>
      </c>
      <c r="L210" s="7">
        <v>13821.921734624299</v>
      </c>
      <c r="M210" s="7">
        <v>15844427.62843276</v>
      </c>
      <c r="N210" s="7">
        <v>526843.58461401379</v>
      </c>
      <c r="O210" s="7">
        <v>352264.5269697475</v>
      </c>
      <c r="P210" s="7">
        <v>910491.23660908476</v>
      </c>
      <c r="Q210" s="7">
        <v>20766223.714293934</v>
      </c>
      <c r="R210" s="67">
        <f t="shared" si="3"/>
        <v>91574.305845133989</v>
      </c>
      <c r="S210"/>
      <c r="T210"/>
    </row>
    <row r="211" spans="1:20" x14ac:dyDescent="0.25">
      <c r="A211" s="7" t="s">
        <v>205</v>
      </c>
      <c r="B211" s="7">
        <v>20186.1784751948</v>
      </c>
      <c r="C211" s="7">
        <v>21203.792061555909</v>
      </c>
      <c r="D211" s="7">
        <v>157621.17054649268</v>
      </c>
      <c r="E211" s="7">
        <v>142911.87728807301</v>
      </c>
      <c r="F211" s="7">
        <v>172406.66707702997</v>
      </c>
      <c r="G211" s="7">
        <v>9814.4736556765074</v>
      </c>
      <c r="H211" s="7">
        <v>36886.34810914284</v>
      </c>
      <c r="I211" s="7">
        <v>2634543.3656803393</v>
      </c>
      <c r="J211" s="7">
        <v>143479.42338871214</v>
      </c>
      <c r="M211" s="7">
        <v>13702875.553976685</v>
      </c>
      <c r="N211" s="7">
        <v>86836.359369479003</v>
      </c>
      <c r="O211" s="7">
        <v>531715.02951571171</v>
      </c>
      <c r="P211" s="7">
        <v>210473.60290245654</v>
      </c>
      <c r="Q211" s="7">
        <v>17870953.842046551</v>
      </c>
      <c r="R211" s="67">
        <f t="shared" si="3"/>
        <v>21203.792061555909</v>
      </c>
      <c r="S211"/>
      <c r="T211"/>
    </row>
    <row r="212" spans="1:20" x14ac:dyDescent="0.25">
      <c r="A212" s="7" t="s">
        <v>200</v>
      </c>
      <c r="B212" s="7">
        <v>20949.728816573101</v>
      </c>
      <c r="C212" s="7">
        <v>197680.70668443639</v>
      </c>
      <c r="D212" s="7">
        <v>1004379.9431295808</v>
      </c>
      <c r="E212" s="7">
        <v>339665.30737761111</v>
      </c>
      <c r="F212" s="7">
        <v>1840062.7572663107</v>
      </c>
      <c r="G212" s="7">
        <v>38856.717760336171</v>
      </c>
      <c r="H212" s="7">
        <v>118005.6222550688</v>
      </c>
      <c r="I212" s="7">
        <v>3476084.2951001143</v>
      </c>
      <c r="J212" s="7">
        <v>54656.484687646014</v>
      </c>
      <c r="K212" s="7">
        <v>10031.24461101417</v>
      </c>
      <c r="L212" s="7">
        <v>108152.66076920871</v>
      </c>
      <c r="M212" s="7">
        <v>17566478.997008726</v>
      </c>
      <c r="N212" s="7">
        <v>559146.40712126554</v>
      </c>
      <c r="O212" s="7">
        <v>1487862.8816880907</v>
      </c>
      <c r="P212" s="7">
        <v>2167047.2551705595</v>
      </c>
      <c r="Q212" s="7">
        <v>28989061.009446546</v>
      </c>
      <c r="R212" s="67">
        <f t="shared" si="3"/>
        <v>207711.95129545056</v>
      </c>
      <c r="S212"/>
      <c r="T212"/>
    </row>
    <row r="213" spans="1:20" x14ac:dyDescent="0.25">
      <c r="A213" s="7" t="s">
        <v>272</v>
      </c>
      <c r="B213" s="7">
        <v>6032.5157589384698</v>
      </c>
      <c r="C213" s="7">
        <v>23223.4467391734</v>
      </c>
      <c r="D213" s="7">
        <v>272698.4837366218</v>
      </c>
      <c r="E213" s="7">
        <v>283731.79065153399</v>
      </c>
      <c r="F213" s="7">
        <v>133469.80637849995</v>
      </c>
      <c r="G213" s="7">
        <v>25429.599089117441</v>
      </c>
      <c r="H213" s="7">
        <v>36059.457799931435</v>
      </c>
      <c r="I213" s="7">
        <v>722896.13638320332</v>
      </c>
      <c r="J213" s="7">
        <v>59863.025147864304</v>
      </c>
      <c r="K213" s="7">
        <v>12834.5092552101</v>
      </c>
      <c r="M213" s="7">
        <v>18010054.211733419</v>
      </c>
      <c r="N213" s="7">
        <v>574358.35476524499</v>
      </c>
      <c r="O213" s="7">
        <v>201738.96201977882</v>
      </c>
      <c r="P213" s="7">
        <v>505604.41629308544</v>
      </c>
      <c r="Q213" s="7">
        <v>20867994.715751622</v>
      </c>
      <c r="R213" s="67">
        <f t="shared" si="3"/>
        <v>36057.955994383497</v>
      </c>
      <c r="S213"/>
      <c r="T213"/>
    </row>
    <row r="214" spans="1:20" x14ac:dyDescent="0.25">
      <c r="A214" s="7" t="s">
        <v>275</v>
      </c>
      <c r="B214" s="7">
        <v>18712.8132970929</v>
      </c>
      <c r="C214" s="7">
        <v>238525.53083211216</v>
      </c>
      <c r="D214" s="7">
        <v>3552127.6296734568</v>
      </c>
      <c r="E214" s="7">
        <v>444427.76341327408</v>
      </c>
      <c r="F214" s="7">
        <v>157212.95687966279</v>
      </c>
      <c r="G214" s="7">
        <v>238512.3307517691</v>
      </c>
      <c r="H214" s="7">
        <v>390236.03026886622</v>
      </c>
      <c r="I214" s="7">
        <v>12596731.290621176</v>
      </c>
      <c r="J214" s="7">
        <v>134719.41925375379</v>
      </c>
      <c r="L214" s="7">
        <v>45114.523213161126</v>
      </c>
      <c r="M214" s="7">
        <v>9832760.1119592264</v>
      </c>
      <c r="N214" s="7">
        <v>180944.8580668474</v>
      </c>
      <c r="O214" s="7">
        <v>1646325.0862573236</v>
      </c>
      <c r="P214" s="7">
        <v>3033196.9813717976</v>
      </c>
      <c r="Q214" s="7">
        <v>32509547.325859521</v>
      </c>
      <c r="R214" s="67">
        <f t="shared" si="3"/>
        <v>238525.53083211216</v>
      </c>
      <c r="S214"/>
      <c r="T214"/>
    </row>
    <row r="215" spans="1:20" x14ac:dyDescent="0.25">
      <c r="A215" s="7" t="s">
        <v>261</v>
      </c>
      <c r="B215" s="7">
        <v>78214476.748334438</v>
      </c>
      <c r="C215" s="7">
        <v>139293278.52134463</v>
      </c>
      <c r="D215" s="7">
        <v>376213247.43025911</v>
      </c>
      <c r="E215" s="7">
        <v>122947761.7145634</v>
      </c>
      <c r="F215" s="7">
        <v>98728793.127096668</v>
      </c>
      <c r="G215" s="7">
        <v>68298110.539200485</v>
      </c>
      <c r="H215" s="7">
        <v>164140575.43640453</v>
      </c>
      <c r="I215" s="7">
        <v>1702095942.3996522</v>
      </c>
      <c r="J215" s="7">
        <v>44856172.038916945</v>
      </c>
      <c r="K215" s="7">
        <v>6073723.9942855891</v>
      </c>
      <c r="L215" s="7">
        <v>23210276.320739433</v>
      </c>
      <c r="M215" s="7">
        <v>5053888187.2635307</v>
      </c>
      <c r="N215" s="7">
        <v>331912648.93897921</v>
      </c>
      <c r="O215" s="7">
        <v>183469785.27921605</v>
      </c>
      <c r="P215" s="7">
        <v>711768792.15668643</v>
      </c>
      <c r="Q215" s="7">
        <v>9105111771.9092102</v>
      </c>
      <c r="R215" s="67">
        <f t="shared" si="3"/>
        <v>145367002.51563022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63"/>
  <sheetViews>
    <sheetView zoomScaleNormal="100" workbookViewId="0">
      <selection activeCell="D50" sqref="D50:HG52"/>
    </sheetView>
  </sheetViews>
  <sheetFormatPr defaultRowHeight="15" x14ac:dyDescent="0.25"/>
  <cols>
    <col min="1" max="1" width="8.28515625" bestFit="1" customWidth="1"/>
    <col min="2" max="2" width="4.28515625" bestFit="1" customWidth="1"/>
    <col min="3" max="3" width="10.140625" customWidth="1"/>
    <col min="4" max="215" width="7.28515625" customWidth="1"/>
  </cols>
  <sheetData>
    <row r="1" spans="1:221" s="5" customFormat="1" x14ac:dyDescent="0.25">
      <c r="D1" s="5" t="s">
        <v>15</v>
      </c>
      <c r="E1" s="5" t="s">
        <v>231</v>
      </c>
      <c r="F1" s="5" t="s">
        <v>16</v>
      </c>
      <c r="G1" s="5" t="s">
        <v>17</v>
      </c>
      <c r="H1" s="5" t="s">
        <v>18</v>
      </c>
      <c r="I1" s="5" t="s">
        <v>19</v>
      </c>
      <c r="J1" s="5" t="s">
        <v>20</v>
      </c>
      <c r="K1" s="5" t="s">
        <v>21</v>
      </c>
      <c r="L1" s="5" t="s">
        <v>22</v>
      </c>
      <c r="M1" s="5" t="s">
        <v>23</v>
      </c>
      <c r="N1" s="5" t="s">
        <v>24</v>
      </c>
      <c r="O1" s="5" t="s">
        <v>25</v>
      </c>
      <c r="P1" s="5" t="s">
        <v>26</v>
      </c>
      <c r="Q1" s="5" t="s">
        <v>27</v>
      </c>
      <c r="R1" s="5" t="s">
        <v>28</v>
      </c>
      <c r="S1" s="5" t="s">
        <v>29</v>
      </c>
      <c r="T1" s="5" t="s">
        <v>30</v>
      </c>
      <c r="U1" s="5" t="s">
        <v>31</v>
      </c>
      <c r="V1" s="5" t="s">
        <v>32</v>
      </c>
      <c r="W1" s="5" t="s">
        <v>33</v>
      </c>
      <c r="X1" s="5" t="s">
        <v>34</v>
      </c>
      <c r="Y1" s="5" t="s">
        <v>35</v>
      </c>
      <c r="Z1" s="5" t="s">
        <v>36</v>
      </c>
      <c r="AA1" s="5" t="s">
        <v>37</v>
      </c>
      <c r="AB1" s="5" t="s">
        <v>38</v>
      </c>
      <c r="AC1" s="5" t="s">
        <v>39</v>
      </c>
      <c r="AD1" s="5" t="s">
        <v>40</v>
      </c>
      <c r="AE1" s="5" t="s">
        <v>41</v>
      </c>
      <c r="AF1" s="5" t="s">
        <v>42</v>
      </c>
      <c r="AG1" s="5" t="s">
        <v>43</v>
      </c>
      <c r="AH1" s="5" t="s">
        <v>232</v>
      </c>
      <c r="AI1" s="5" t="s">
        <v>233</v>
      </c>
      <c r="AJ1" s="5" t="s">
        <v>44</v>
      </c>
      <c r="AK1" s="5" t="s">
        <v>45</v>
      </c>
      <c r="AL1" s="5" t="s">
        <v>46</v>
      </c>
      <c r="AM1" s="5" t="s">
        <v>47</v>
      </c>
      <c r="AN1" s="5" t="s">
        <v>48</v>
      </c>
      <c r="AO1" s="5" t="s">
        <v>49</v>
      </c>
      <c r="AP1" s="5" t="s">
        <v>234</v>
      </c>
      <c r="AQ1" s="5" t="s">
        <v>50</v>
      </c>
      <c r="AR1" s="5" t="s">
        <v>51</v>
      </c>
      <c r="AS1" s="5" t="s">
        <v>52</v>
      </c>
      <c r="AT1" s="5" t="s">
        <v>53</v>
      </c>
      <c r="AU1" s="5" t="s">
        <v>54</v>
      </c>
      <c r="AV1" s="5" t="s">
        <v>55</v>
      </c>
      <c r="AW1" s="5" t="s">
        <v>56</v>
      </c>
      <c r="AX1" s="5" t="s">
        <v>57</v>
      </c>
      <c r="AY1" s="5" t="s">
        <v>236</v>
      </c>
      <c r="AZ1" s="5" t="s">
        <v>235</v>
      </c>
      <c r="BA1" s="5" t="s">
        <v>58</v>
      </c>
      <c r="BB1" s="5" t="s">
        <v>59</v>
      </c>
      <c r="BC1" s="5" t="s">
        <v>237</v>
      </c>
      <c r="BD1" s="5" t="s">
        <v>60</v>
      </c>
      <c r="BE1" s="5" t="s">
        <v>61</v>
      </c>
      <c r="BF1" s="5" t="s">
        <v>62</v>
      </c>
      <c r="BG1" s="5" t="s">
        <v>63</v>
      </c>
      <c r="BH1" s="5" t="s">
        <v>238</v>
      </c>
      <c r="BI1" s="5" t="s">
        <v>64</v>
      </c>
      <c r="BJ1" s="5" t="s">
        <v>65</v>
      </c>
      <c r="BK1" s="5" t="s">
        <v>66</v>
      </c>
      <c r="BL1" s="5" t="s">
        <v>67</v>
      </c>
      <c r="BM1" s="5" t="s">
        <v>68</v>
      </c>
      <c r="BN1" s="5" t="s">
        <v>69</v>
      </c>
      <c r="BO1" s="5" t="s">
        <v>70</v>
      </c>
      <c r="BP1" s="5" t="s">
        <v>71</v>
      </c>
      <c r="BQ1" s="5" t="s">
        <v>72</v>
      </c>
      <c r="BR1" s="5" t="s">
        <v>73</v>
      </c>
      <c r="BS1" s="5" t="s">
        <v>74</v>
      </c>
      <c r="BT1" s="5" t="s">
        <v>239</v>
      </c>
      <c r="BU1" s="5" t="s">
        <v>75</v>
      </c>
      <c r="BV1" s="5" t="s">
        <v>76</v>
      </c>
      <c r="BW1" s="5" t="s">
        <v>77</v>
      </c>
      <c r="BX1" s="5" t="s">
        <v>78</v>
      </c>
      <c r="BY1" s="5" t="s">
        <v>79</v>
      </c>
      <c r="BZ1" s="5" t="s">
        <v>80</v>
      </c>
      <c r="CA1" s="5" t="s">
        <v>81</v>
      </c>
      <c r="CB1" s="5" t="s">
        <v>82</v>
      </c>
      <c r="CC1" s="5" t="s">
        <v>83</v>
      </c>
      <c r="CD1" s="5" t="s">
        <v>84</v>
      </c>
      <c r="CE1" s="5" t="s">
        <v>85</v>
      </c>
      <c r="CF1" s="5" t="s">
        <v>240</v>
      </c>
      <c r="CG1" s="5" t="s">
        <v>86</v>
      </c>
      <c r="CH1" s="5" t="s">
        <v>87</v>
      </c>
      <c r="CI1" s="5" t="s">
        <v>88</v>
      </c>
      <c r="CJ1" s="5" t="s">
        <v>89</v>
      </c>
      <c r="CK1" s="5" t="s">
        <v>241</v>
      </c>
      <c r="CL1" s="5" t="s">
        <v>90</v>
      </c>
      <c r="CM1" s="5" t="s">
        <v>91</v>
      </c>
      <c r="CN1" s="5" t="s">
        <v>92</v>
      </c>
      <c r="CO1" s="5" t="s">
        <v>93</v>
      </c>
      <c r="CP1" s="5" t="s">
        <v>94</v>
      </c>
      <c r="CQ1" s="5" t="s">
        <v>95</v>
      </c>
      <c r="CR1" s="5" t="s">
        <v>96</v>
      </c>
      <c r="CS1" s="5" t="s">
        <v>97</v>
      </c>
      <c r="CT1" s="5" t="s">
        <v>98</v>
      </c>
      <c r="CU1" s="5" t="s">
        <v>99</v>
      </c>
      <c r="CV1" s="5" t="s">
        <v>100</v>
      </c>
      <c r="CW1" s="5" t="s">
        <v>101</v>
      </c>
      <c r="CX1" s="5" t="s">
        <v>102</v>
      </c>
      <c r="CY1" s="5" t="s">
        <v>103</v>
      </c>
      <c r="CZ1" s="5" t="s">
        <v>104</v>
      </c>
      <c r="DA1" s="5" t="s">
        <v>242</v>
      </c>
      <c r="DB1" s="5" t="s">
        <v>105</v>
      </c>
      <c r="DC1" s="5" t="s">
        <v>106</v>
      </c>
      <c r="DD1" s="5" t="s">
        <v>107</v>
      </c>
      <c r="DE1" s="5" t="s">
        <v>243</v>
      </c>
      <c r="DF1" s="5" t="s">
        <v>108</v>
      </c>
      <c r="DG1" s="5" t="s">
        <v>109</v>
      </c>
      <c r="DH1" s="5" t="s">
        <v>110</v>
      </c>
      <c r="DI1" s="5" t="s">
        <v>111</v>
      </c>
      <c r="DJ1" s="5" t="s">
        <v>112</v>
      </c>
      <c r="DK1" s="5" t="s">
        <v>113</v>
      </c>
      <c r="DL1" s="5" t="s">
        <v>114</v>
      </c>
      <c r="DM1" s="5" t="s">
        <v>115</v>
      </c>
      <c r="DN1" s="5" t="s">
        <v>116</v>
      </c>
      <c r="DO1" s="5" t="s">
        <v>117</v>
      </c>
      <c r="DP1" s="5" t="s">
        <v>118</v>
      </c>
      <c r="DQ1" s="5" t="s">
        <v>119</v>
      </c>
      <c r="DR1" s="5" t="s">
        <v>120</v>
      </c>
      <c r="DS1" s="5" t="s">
        <v>121</v>
      </c>
      <c r="DT1" s="5" t="s">
        <v>244</v>
      </c>
      <c r="DU1" s="5" t="s">
        <v>122</v>
      </c>
      <c r="DV1" s="5" t="s">
        <v>123</v>
      </c>
      <c r="DW1" s="5" t="s">
        <v>124</v>
      </c>
      <c r="DX1" s="5" t="s">
        <v>125</v>
      </c>
      <c r="DY1" s="5" t="s">
        <v>126</v>
      </c>
      <c r="DZ1" s="5" t="s">
        <v>127</v>
      </c>
      <c r="EA1" s="5" t="s">
        <v>128</v>
      </c>
      <c r="EB1" s="5" t="s">
        <v>129</v>
      </c>
      <c r="EC1" s="5" t="s">
        <v>130</v>
      </c>
      <c r="ED1" s="5" t="s">
        <v>131</v>
      </c>
      <c r="EE1" s="5" t="s">
        <v>132</v>
      </c>
      <c r="EF1" s="5" t="s">
        <v>133</v>
      </c>
      <c r="EG1" s="5" t="s">
        <v>245</v>
      </c>
      <c r="EH1" s="5" t="s">
        <v>134</v>
      </c>
      <c r="EI1" s="5" t="s">
        <v>135</v>
      </c>
      <c r="EJ1" s="5" t="s">
        <v>136</v>
      </c>
      <c r="EK1" s="5" t="s">
        <v>137</v>
      </c>
      <c r="EL1" s="5" t="s">
        <v>138</v>
      </c>
      <c r="EM1" s="5" t="s">
        <v>139</v>
      </c>
      <c r="EN1" s="5" t="s">
        <v>140</v>
      </c>
      <c r="EO1" s="5" t="s">
        <v>246</v>
      </c>
      <c r="EP1" s="5" t="s">
        <v>141</v>
      </c>
      <c r="EQ1" s="5" t="s">
        <v>247</v>
      </c>
      <c r="ER1" s="5" t="s">
        <v>142</v>
      </c>
      <c r="ES1" s="5" t="s">
        <v>143</v>
      </c>
      <c r="ET1" s="5" t="s">
        <v>144</v>
      </c>
      <c r="EU1" s="5" t="s">
        <v>145</v>
      </c>
      <c r="EV1" s="5" t="s">
        <v>146</v>
      </c>
      <c r="EW1" s="5" t="s">
        <v>147</v>
      </c>
      <c r="EX1" s="5" t="s">
        <v>148</v>
      </c>
      <c r="EY1" s="5" t="s">
        <v>149</v>
      </c>
      <c r="EZ1" s="5" t="s">
        <v>150</v>
      </c>
      <c r="FA1" s="5" t="s">
        <v>151</v>
      </c>
      <c r="FB1" s="5" t="s">
        <v>152</v>
      </c>
      <c r="FC1" s="5" t="s">
        <v>153</v>
      </c>
      <c r="FD1" s="5" t="s">
        <v>154</v>
      </c>
      <c r="FE1" s="5" t="s">
        <v>155</v>
      </c>
      <c r="FF1" s="5" t="s">
        <v>156</v>
      </c>
      <c r="FG1" s="5" t="s">
        <v>157</v>
      </c>
      <c r="FH1" s="5" t="s">
        <v>158</v>
      </c>
      <c r="FI1" t="s">
        <v>159</v>
      </c>
      <c r="FJ1" t="s">
        <v>372</v>
      </c>
      <c r="FK1" t="s">
        <v>160</v>
      </c>
      <c r="FL1" t="s">
        <v>161</v>
      </c>
      <c r="FM1" s="5" t="s">
        <v>162</v>
      </c>
      <c r="FN1" s="5" t="s">
        <v>163</v>
      </c>
      <c r="FO1" s="5" t="s">
        <v>248</v>
      </c>
      <c r="FP1" s="5" t="s">
        <v>164</v>
      </c>
      <c r="FQ1" s="5" t="s">
        <v>165</v>
      </c>
      <c r="FR1" s="5" t="s">
        <v>166</v>
      </c>
      <c r="FS1" s="5" t="s">
        <v>167</v>
      </c>
      <c r="FT1" s="5" t="s">
        <v>168</v>
      </c>
      <c r="FU1" s="5" t="s">
        <v>169</v>
      </c>
      <c r="FV1" s="5" t="s">
        <v>170</v>
      </c>
      <c r="FW1" s="5" t="s">
        <v>171</v>
      </c>
      <c r="FX1" s="5" t="s">
        <v>172</v>
      </c>
      <c r="FY1" s="5" t="s">
        <v>173</v>
      </c>
      <c r="FZ1" s="5" t="s">
        <v>174</v>
      </c>
      <c r="GA1" s="5" t="s">
        <v>175</v>
      </c>
      <c r="GB1" s="5" t="s">
        <v>176</v>
      </c>
      <c r="GC1" s="5" t="s">
        <v>177</v>
      </c>
      <c r="GD1" s="5" t="s">
        <v>178</v>
      </c>
      <c r="GE1" s="5" t="s">
        <v>179</v>
      </c>
      <c r="GF1" s="5" t="s">
        <v>180</v>
      </c>
      <c r="GG1" s="5" t="s">
        <v>181</v>
      </c>
      <c r="GH1" s="5" t="s">
        <v>182</v>
      </c>
      <c r="GI1" s="5" t="s">
        <v>183</v>
      </c>
      <c r="GJ1" s="5" t="s">
        <v>184</v>
      </c>
      <c r="GK1" s="5" t="s">
        <v>185</v>
      </c>
      <c r="GL1" s="5" t="s">
        <v>186</v>
      </c>
      <c r="GM1" s="5" t="s">
        <v>187</v>
      </c>
      <c r="GN1" s="5" t="s">
        <v>188</v>
      </c>
      <c r="GO1" s="5" t="s">
        <v>189</v>
      </c>
      <c r="GP1" s="5" t="s">
        <v>271</v>
      </c>
      <c r="GQ1" s="5" t="s">
        <v>190</v>
      </c>
      <c r="GR1" s="5" t="s">
        <v>191</v>
      </c>
      <c r="GS1" s="5" t="s">
        <v>192</v>
      </c>
      <c r="GT1" s="5" t="s">
        <v>193</v>
      </c>
      <c r="GU1" s="5" t="s">
        <v>194</v>
      </c>
      <c r="GV1" s="5" t="s">
        <v>195</v>
      </c>
      <c r="GW1" s="5" t="s">
        <v>196</v>
      </c>
      <c r="GX1" s="5" t="s">
        <v>197</v>
      </c>
      <c r="GY1" s="5" t="s">
        <v>198</v>
      </c>
      <c r="GZ1" s="5" t="s">
        <v>199</v>
      </c>
      <c r="HA1" s="5" t="s">
        <v>200</v>
      </c>
      <c r="HB1" s="5" t="s">
        <v>201</v>
      </c>
      <c r="HC1" s="5" t="s">
        <v>202</v>
      </c>
      <c r="HD1" s="5" t="s">
        <v>203</v>
      </c>
      <c r="HE1" s="5" t="s">
        <v>204</v>
      </c>
      <c r="HF1" s="5" t="s">
        <v>205</v>
      </c>
      <c r="HG1" s="5" t="s">
        <v>272</v>
      </c>
    </row>
    <row r="2" spans="1:221" x14ac:dyDescent="0.25">
      <c r="A2" t="s">
        <v>229</v>
      </c>
      <c r="B2" t="s">
        <v>249</v>
      </c>
      <c r="C2" t="str">
        <f>CONCATENATE(A2,"-",B2)</f>
        <v>EDS-EN</v>
      </c>
      <c r="D2">
        <v>546339.39999999874</v>
      </c>
      <c r="E2" s="1">
        <v>60499.099999999788</v>
      </c>
      <c r="F2" s="1">
        <v>110761.49999999978</v>
      </c>
      <c r="G2" s="1">
        <v>250691.49999999971</v>
      </c>
      <c r="H2" s="1">
        <v>70619.199999999968</v>
      </c>
      <c r="I2" s="1">
        <v>45014.499999999876</v>
      </c>
      <c r="J2" s="1">
        <v>272692.29999999952</v>
      </c>
      <c r="K2" s="1">
        <v>63591.599999999955</v>
      </c>
      <c r="L2" s="1">
        <v>199463.4999999998</v>
      </c>
      <c r="M2" s="1">
        <v>101968.29999999999</v>
      </c>
      <c r="N2" s="1">
        <v>129255.49999999978</v>
      </c>
      <c r="O2" s="1">
        <v>170686.69999999966</v>
      </c>
      <c r="P2" s="1">
        <v>207458.29999999978</v>
      </c>
      <c r="Q2" s="1">
        <v>343681.79999999877</v>
      </c>
      <c r="R2" s="1">
        <v>725822.79999999772</v>
      </c>
      <c r="S2" s="1">
        <v>62114.6</v>
      </c>
      <c r="T2" s="1">
        <v>713492.99999999767</v>
      </c>
      <c r="U2" s="1">
        <v>222094.4999999998</v>
      </c>
      <c r="V2" s="1">
        <v>321725.59999999957</v>
      </c>
      <c r="W2" s="1">
        <v>159461.69999999978</v>
      </c>
      <c r="X2" s="1">
        <v>64467.799999999879</v>
      </c>
      <c r="Y2" s="1">
        <v>81052.799999999872</v>
      </c>
      <c r="Z2" s="1">
        <v>136301.79999999976</v>
      </c>
      <c r="AA2" s="1">
        <v>65474.799999999981</v>
      </c>
      <c r="AB2" s="1">
        <v>414644.99999999971</v>
      </c>
      <c r="AC2" s="1">
        <v>75314.899999999965</v>
      </c>
      <c r="AD2" s="1">
        <v>127055.89999999989</v>
      </c>
      <c r="AE2" s="1">
        <v>29827.79999999997</v>
      </c>
      <c r="AF2" s="1">
        <v>125586.99999999968</v>
      </c>
      <c r="AG2" s="1">
        <v>52884.2</v>
      </c>
      <c r="AH2" s="1">
        <v>232038.49999999974</v>
      </c>
      <c r="AI2" s="1">
        <v>44323.699999999975</v>
      </c>
      <c r="AJ2" s="1">
        <v>154471.69999999972</v>
      </c>
      <c r="AK2" s="1">
        <v>113635.99999999983</v>
      </c>
      <c r="AL2" s="1">
        <v>818791.39999999572</v>
      </c>
      <c r="AM2" s="1">
        <v>77663.099999999875</v>
      </c>
      <c r="AN2" s="1">
        <v>222840.89999999959</v>
      </c>
      <c r="AO2" s="1">
        <v>207085.49999999983</v>
      </c>
      <c r="AP2" s="1">
        <v>230028.00000000003</v>
      </c>
      <c r="AQ2" s="1">
        <v>113399.2999999996</v>
      </c>
      <c r="AR2" s="1">
        <v>95332.599999999889</v>
      </c>
      <c r="AS2" s="1">
        <v>226865.3999999995</v>
      </c>
      <c r="AT2" s="1">
        <v>89388.399999999878</v>
      </c>
      <c r="AU2" s="1">
        <v>85476.200000000012</v>
      </c>
      <c r="AV2" s="1">
        <v>70560.899999999863</v>
      </c>
      <c r="AW2" s="1">
        <v>469699.69999999972</v>
      </c>
      <c r="AX2" s="1">
        <v>109061.49999999999</v>
      </c>
      <c r="AY2" s="1">
        <v>353288.09999999969</v>
      </c>
      <c r="AZ2" s="1">
        <v>11471.8</v>
      </c>
      <c r="BA2" s="1">
        <v>88493.299999999872</v>
      </c>
      <c r="BB2" s="1">
        <v>153828.19999999987</v>
      </c>
      <c r="BC2" s="1">
        <v>154846.99999999968</v>
      </c>
      <c r="BD2" s="1">
        <v>261499.39999999991</v>
      </c>
      <c r="BE2" s="1">
        <v>199866.19999999987</v>
      </c>
      <c r="BF2" s="1">
        <v>423886.79999999877</v>
      </c>
      <c r="BG2" s="1">
        <v>458864.79999999941</v>
      </c>
      <c r="BH2" s="1">
        <v>242804.50000000012</v>
      </c>
      <c r="BI2" s="1">
        <v>235187.69999999955</v>
      </c>
      <c r="BJ2" s="1">
        <v>23977.599999999977</v>
      </c>
      <c r="BK2" s="1">
        <v>75592.49999999984</v>
      </c>
      <c r="BL2" s="1">
        <v>633828.09999999893</v>
      </c>
      <c r="BM2" s="1">
        <v>182322.99999999968</v>
      </c>
      <c r="BN2" s="1">
        <v>162628.09999999989</v>
      </c>
      <c r="BO2" s="1">
        <v>157529.49999999971</v>
      </c>
      <c r="BP2" s="1">
        <v>17875.599999999959</v>
      </c>
      <c r="BQ2" s="1">
        <v>348829.49999999977</v>
      </c>
      <c r="BR2" s="1">
        <v>150071.59999999983</v>
      </c>
      <c r="BS2" s="1">
        <v>165842.99999999948</v>
      </c>
      <c r="BT2" s="1">
        <v>1091864.0999999987</v>
      </c>
      <c r="BU2" s="1">
        <v>73177.499999999985</v>
      </c>
      <c r="BV2" s="1">
        <v>40117.999999999891</v>
      </c>
      <c r="BW2" s="1">
        <v>100594.49999999978</v>
      </c>
      <c r="BX2" s="1">
        <v>982220.59999999881</v>
      </c>
      <c r="BY2" s="1">
        <v>189465.09999999957</v>
      </c>
      <c r="BZ2" s="1">
        <v>102128.89999999979</v>
      </c>
      <c r="CA2" s="1">
        <v>649779.99999999965</v>
      </c>
      <c r="CB2" s="1">
        <v>161606.89999999979</v>
      </c>
      <c r="CC2" s="1">
        <v>49492.999999999869</v>
      </c>
      <c r="CD2" s="1">
        <v>346241.29999999871</v>
      </c>
      <c r="CE2" s="1">
        <v>222169.9</v>
      </c>
      <c r="CF2" s="1">
        <v>322851.99999999948</v>
      </c>
      <c r="CG2" s="1">
        <v>360181.59999999852</v>
      </c>
      <c r="CH2" s="1">
        <v>3285154.599999994</v>
      </c>
      <c r="CI2" s="1">
        <v>86091.7</v>
      </c>
      <c r="CJ2" s="1">
        <v>328159.6999999999</v>
      </c>
      <c r="CK2" s="1">
        <v>116439.99999999988</v>
      </c>
      <c r="CL2" s="1">
        <v>316673.59999999974</v>
      </c>
      <c r="CM2" s="1">
        <v>109110.69999999959</v>
      </c>
      <c r="CN2" s="1">
        <v>66795.59999999986</v>
      </c>
      <c r="CO2" s="1">
        <v>78283.399999999878</v>
      </c>
      <c r="CP2" s="1">
        <v>51823.799999999886</v>
      </c>
      <c r="CQ2" s="1">
        <v>165903.79999999958</v>
      </c>
      <c r="CR2" s="1">
        <v>118774.69999999969</v>
      </c>
      <c r="CS2" s="1">
        <v>61670.099999999948</v>
      </c>
      <c r="CT2" s="1">
        <v>1583984.8999999936</v>
      </c>
      <c r="CU2" s="1">
        <v>116689.59999999977</v>
      </c>
      <c r="CV2" s="1">
        <v>425567.1999999996</v>
      </c>
      <c r="CW2" s="1">
        <v>181459.5999999998</v>
      </c>
      <c r="CX2" s="1">
        <v>244666.4999999998</v>
      </c>
      <c r="CY2" s="1">
        <v>64480.899999999994</v>
      </c>
      <c r="CZ2" s="1">
        <v>204892.89999999979</v>
      </c>
      <c r="DA2" s="1">
        <v>158742.0999999998</v>
      </c>
      <c r="DB2" s="1">
        <v>73184.399999999761</v>
      </c>
      <c r="DC2" s="1">
        <v>88205.999999999753</v>
      </c>
      <c r="DD2" s="1">
        <v>121392.49999999977</v>
      </c>
      <c r="DE2" s="1">
        <v>102349.49999999999</v>
      </c>
      <c r="DF2" s="1">
        <v>157721.9</v>
      </c>
      <c r="DG2" s="1">
        <v>235329.99999999959</v>
      </c>
      <c r="DH2" s="1">
        <v>122738.4999999999</v>
      </c>
      <c r="DI2" s="1">
        <v>452647.39999999868</v>
      </c>
      <c r="DJ2" s="1">
        <v>86576.399999999951</v>
      </c>
      <c r="DK2" s="1">
        <v>159038.49999999965</v>
      </c>
      <c r="DL2" s="1">
        <v>72264.799999999886</v>
      </c>
      <c r="DM2" s="1">
        <v>708657.79999999888</v>
      </c>
      <c r="DN2" s="1">
        <v>808779.79999999795</v>
      </c>
      <c r="DO2" s="1">
        <v>53092.499999999978</v>
      </c>
      <c r="DP2" s="1">
        <v>105978.59999999979</v>
      </c>
      <c r="DQ2" s="1">
        <v>342699.09999999969</v>
      </c>
      <c r="DR2" s="1">
        <v>16850.399999999987</v>
      </c>
      <c r="DS2" s="1">
        <v>235954.69999999969</v>
      </c>
      <c r="DT2" s="1">
        <v>402749.09999999939</v>
      </c>
      <c r="DU2" s="1">
        <v>199243.39999999979</v>
      </c>
      <c r="DV2" s="1">
        <v>117840.49999999991</v>
      </c>
      <c r="DW2" s="1">
        <v>66455.799999999988</v>
      </c>
      <c r="DX2" s="1">
        <v>66298.899999999965</v>
      </c>
      <c r="DY2" s="1">
        <v>114985.59999999977</v>
      </c>
      <c r="DZ2" s="1">
        <v>156044.49999999988</v>
      </c>
      <c r="EA2" s="1">
        <v>319466.19999999943</v>
      </c>
      <c r="EB2" s="1">
        <v>111540.69999999971</v>
      </c>
      <c r="EC2" s="1">
        <v>105756.89999999991</v>
      </c>
      <c r="ED2" s="1">
        <v>158137.39999999959</v>
      </c>
      <c r="EE2" s="1">
        <v>519614.29999999981</v>
      </c>
      <c r="EF2" s="1">
        <v>202465.7999999997</v>
      </c>
      <c r="EG2" s="1">
        <v>219417.8999999997</v>
      </c>
      <c r="EH2" s="1">
        <v>111788.7999999998</v>
      </c>
      <c r="EI2" s="1">
        <v>152251.89999999938</v>
      </c>
      <c r="EJ2" s="1">
        <v>148394.19999999978</v>
      </c>
      <c r="EK2" s="1">
        <v>459256.99999999854</v>
      </c>
      <c r="EL2" s="1">
        <v>182623.99999999991</v>
      </c>
      <c r="EM2" s="1">
        <v>34477.099999999984</v>
      </c>
      <c r="EN2" s="1">
        <v>74111.499999999884</v>
      </c>
      <c r="EO2" s="1">
        <v>137532.2999999999</v>
      </c>
      <c r="EP2" s="1">
        <v>258261.49999999959</v>
      </c>
      <c r="EQ2" s="1">
        <v>37323.89999999987</v>
      </c>
      <c r="ER2" s="1">
        <v>270576.29999999958</v>
      </c>
      <c r="ES2" s="1">
        <v>103520.89999999989</v>
      </c>
      <c r="ET2" s="1">
        <v>70687.89999999998</v>
      </c>
      <c r="EU2" s="1">
        <v>149571.3999999997</v>
      </c>
      <c r="EV2" s="1">
        <v>134536.19999999969</v>
      </c>
      <c r="EW2" s="1">
        <v>127700.19999999978</v>
      </c>
      <c r="EX2" s="1">
        <v>491463.09999999875</v>
      </c>
      <c r="EY2" s="1">
        <v>371476.29999999871</v>
      </c>
      <c r="EZ2" s="1">
        <v>411017.79999999976</v>
      </c>
      <c r="FA2" s="1">
        <v>648175.49999999953</v>
      </c>
      <c r="FB2" s="1">
        <v>348872.39999999868</v>
      </c>
      <c r="FC2" s="1">
        <v>79643.699999999677</v>
      </c>
      <c r="FD2" s="1">
        <v>24372.799999999992</v>
      </c>
      <c r="FE2" s="1">
        <v>65396.299999999894</v>
      </c>
      <c r="FF2" s="1">
        <v>124460.39999999997</v>
      </c>
      <c r="FG2" s="1">
        <v>105238.09999999986</v>
      </c>
      <c r="FH2" s="1">
        <v>76623.799999999974</v>
      </c>
      <c r="FI2" s="1">
        <v>72722.799999999974</v>
      </c>
      <c r="FJ2" s="1">
        <v>33264.499999999971</v>
      </c>
      <c r="FK2" s="1">
        <v>92652.399999999776</v>
      </c>
      <c r="FL2" s="1">
        <v>68646.599999999889</v>
      </c>
      <c r="FM2" s="1">
        <v>65323.999999999884</v>
      </c>
      <c r="FN2" s="1">
        <v>58575.199999999866</v>
      </c>
      <c r="FO2" s="1">
        <v>174480.09999999977</v>
      </c>
      <c r="FP2" s="1">
        <v>238460.99999999968</v>
      </c>
      <c r="FQ2" s="1">
        <v>238789.09999999969</v>
      </c>
      <c r="FR2" s="1">
        <v>198344.09999999992</v>
      </c>
      <c r="FS2" s="1">
        <v>506428.59999999887</v>
      </c>
      <c r="FT2" s="1">
        <v>81478.5999999997</v>
      </c>
      <c r="FU2" s="1">
        <v>103584.79999999987</v>
      </c>
      <c r="FV2" s="1">
        <v>504295.19999999966</v>
      </c>
      <c r="FW2" s="1">
        <v>268137.1999999996</v>
      </c>
      <c r="FX2" s="1">
        <v>285508.89999999979</v>
      </c>
      <c r="FY2" s="1">
        <v>106531.59999999989</v>
      </c>
      <c r="FZ2" s="1">
        <v>91272.399999999878</v>
      </c>
      <c r="GA2" s="1">
        <v>141612.89999999979</v>
      </c>
      <c r="GB2" s="1">
        <v>198836.7999999997</v>
      </c>
      <c r="GC2" s="1">
        <v>77592.499999999782</v>
      </c>
      <c r="GD2" s="1">
        <v>51727.599999999991</v>
      </c>
      <c r="GE2" s="1">
        <v>125211.2999999998</v>
      </c>
      <c r="GF2" s="1">
        <v>359456.89999999985</v>
      </c>
      <c r="GG2" s="1">
        <v>208038.59999999986</v>
      </c>
      <c r="GH2" s="1">
        <v>355173.99999999977</v>
      </c>
      <c r="GI2" s="1">
        <v>31783.799999999894</v>
      </c>
      <c r="GJ2" s="1">
        <v>108759.29999999999</v>
      </c>
      <c r="GK2" s="1">
        <v>299063.59999999974</v>
      </c>
      <c r="GL2" s="1">
        <v>97719.199999999895</v>
      </c>
      <c r="GM2" s="1">
        <v>450586.99999999983</v>
      </c>
      <c r="GN2" s="1">
        <v>48454.999999999971</v>
      </c>
      <c r="GO2" s="1">
        <v>151327.50000000003</v>
      </c>
      <c r="GP2" s="1">
        <v>45739.899999999965</v>
      </c>
      <c r="GQ2" s="1">
        <v>168246.49999999959</v>
      </c>
      <c r="GR2" s="1">
        <v>170984.29999999993</v>
      </c>
      <c r="GS2" s="1">
        <v>58320.599999999969</v>
      </c>
      <c r="GT2" s="1">
        <v>153030.99999999968</v>
      </c>
      <c r="GU2" s="1">
        <v>231052.19999999972</v>
      </c>
      <c r="GV2" s="1">
        <v>74239.499999999694</v>
      </c>
      <c r="GW2" s="1">
        <v>375330.79999999859</v>
      </c>
      <c r="GX2" s="1">
        <v>73870.199999999881</v>
      </c>
      <c r="GY2" s="1">
        <v>356030.19999999978</v>
      </c>
      <c r="GZ2" s="1">
        <v>46273.699999999881</v>
      </c>
      <c r="HA2" s="1">
        <v>161865.59999999957</v>
      </c>
      <c r="HB2" s="1">
        <v>529643.59999999963</v>
      </c>
      <c r="HC2" s="1">
        <v>185595.59999999977</v>
      </c>
      <c r="HD2" s="1">
        <v>39471.399999999972</v>
      </c>
      <c r="HE2" s="1">
        <v>144418.89999999979</v>
      </c>
      <c r="HF2" s="1">
        <v>144193.99999999968</v>
      </c>
      <c r="HG2" s="1">
        <v>157852.89999999964</v>
      </c>
      <c r="HH2" s="1"/>
      <c r="HK2" s="8"/>
      <c r="HL2" s="8"/>
      <c r="HM2" s="8"/>
    </row>
    <row r="3" spans="1:221" x14ac:dyDescent="0.25">
      <c r="A3" t="s">
        <v>229</v>
      </c>
      <c r="B3" t="s">
        <v>250</v>
      </c>
      <c r="C3" t="str">
        <f t="shared" ref="C3:C52" si="0">CONCATENATE(A3,"-",B3)</f>
        <v>EDS-EU</v>
      </c>
      <c r="D3">
        <v>50447.5</v>
      </c>
      <c r="E3" s="1">
        <v>7478.6999999999898</v>
      </c>
      <c r="F3" s="1">
        <v>11065.900000000001</v>
      </c>
      <c r="G3" s="1">
        <v>24878.3999999999</v>
      </c>
      <c r="H3" s="1">
        <v>10976.5</v>
      </c>
      <c r="I3" s="1">
        <v>2272.99999999999</v>
      </c>
      <c r="J3" s="1">
        <v>21070.899999999998</v>
      </c>
      <c r="K3" s="1">
        <v>3942.8</v>
      </c>
      <c r="L3" s="1">
        <v>12103.89999999998</v>
      </c>
      <c r="M3" s="1">
        <v>9476.2999999999902</v>
      </c>
      <c r="N3" s="1">
        <v>12715.399999999989</v>
      </c>
      <c r="O3" s="1">
        <v>29089.999999999887</v>
      </c>
      <c r="P3" s="1">
        <v>15619.499999999891</v>
      </c>
      <c r="Q3" s="1">
        <v>57432.999999999898</v>
      </c>
      <c r="R3" s="1">
        <v>69357.199999999895</v>
      </c>
      <c r="S3" s="1">
        <v>2839.2999999999993</v>
      </c>
      <c r="T3" s="1">
        <v>70432.3</v>
      </c>
      <c r="U3" s="1">
        <v>35904.6</v>
      </c>
      <c r="V3" s="1">
        <v>37496.599999999897</v>
      </c>
      <c r="W3" s="1">
        <v>11448.7</v>
      </c>
      <c r="X3" s="1">
        <v>9849.7000000000007</v>
      </c>
      <c r="Y3" s="1">
        <v>5411.0999999999894</v>
      </c>
      <c r="Z3" s="1">
        <v>12260.299999999979</v>
      </c>
      <c r="AA3" s="1">
        <v>4646.8999999999987</v>
      </c>
      <c r="AB3" s="1">
        <v>28654.499999999887</v>
      </c>
      <c r="AC3" s="1">
        <v>11206.7</v>
      </c>
      <c r="AD3" s="1">
        <v>17258.999999999898</v>
      </c>
      <c r="AE3" s="1">
        <v>1942.5</v>
      </c>
      <c r="AF3" s="1">
        <v>11304.899999999989</v>
      </c>
      <c r="AG3" s="1">
        <v>8034.7</v>
      </c>
      <c r="AH3" s="1">
        <v>32415</v>
      </c>
      <c r="AI3" s="1">
        <v>3178.0999999999899</v>
      </c>
      <c r="AJ3" s="1">
        <v>24276.799999999988</v>
      </c>
      <c r="AK3" s="1">
        <v>14713.799999999901</v>
      </c>
      <c r="AL3" s="1">
        <v>92464.599999999889</v>
      </c>
      <c r="AM3" s="1">
        <v>12039.8</v>
      </c>
      <c r="AN3" s="1">
        <v>21034.099999999889</v>
      </c>
      <c r="AO3" s="1">
        <v>27747.79999999989</v>
      </c>
      <c r="AP3" s="1">
        <v>25895.3999999999</v>
      </c>
      <c r="AQ3" s="1">
        <v>17361.099999999999</v>
      </c>
      <c r="AR3" s="1">
        <v>5582.9</v>
      </c>
      <c r="AS3" s="1">
        <v>20844.999999999891</v>
      </c>
      <c r="AT3" s="1">
        <v>4482.2999999999993</v>
      </c>
      <c r="AU3" s="1">
        <v>4188.5999999999904</v>
      </c>
      <c r="AV3" s="1">
        <v>4205.5</v>
      </c>
      <c r="AW3" s="1">
        <v>59339.89999999998</v>
      </c>
      <c r="AX3" s="1">
        <v>17215.3</v>
      </c>
      <c r="AY3" s="1">
        <v>57506.299999999901</v>
      </c>
      <c r="AZ3" s="1">
        <v>509.9</v>
      </c>
      <c r="BA3" s="1">
        <v>7096.5999999999995</v>
      </c>
      <c r="BB3" s="1">
        <v>10585.8</v>
      </c>
      <c r="BC3" s="1">
        <v>19990.099999999991</v>
      </c>
      <c r="BD3" s="1">
        <v>23416.5999999999</v>
      </c>
      <c r="BE3" s="1">
        <v>35106.199999999997</v>
      </c>
      <c r="BF3" s="1">
        <v>21210.09999999998</v>
      </c>
      <c r="BG3" s="1">
        <v>56312.499999999985</v>
      </c>
      <c r="BH3" s="1">
        <v>23468.79999999989</v>
      </c>
      <c r="BI3" s="1">
        <v>20314.699999999997</v>
      </c>
      <c r="BJ3" s="1">
        <v>1588</v>
      </c>
      <c r="BK3" s="1">
        <v>9640.2000000000007</v>
      </c>
      <c r="BL3" s="1">
        <v>54821.19999999999</v>
      </c>
      <c r="BM3" s="1">
        <v>6810.99999999999</v>
      </c>
      <c r="BN3" s="1">
        <v>21677.4</v>
      </c>
      <c r="BO3" s="1">
        <v>11821.999999999989</v>
      </c>
      <c r="BP3" s="1">
        <v>1575</v>
      </c>
      <c r="BQ3" s="1">
        <v>31035.999999999891</v>
      </c>
      <c r="BR3" s="1">
        <v>12832.8</v>
      </c>
      <c r="BS3" s="1">
        <v>29769.299999999879</v>
      </c>
      <c r="BT3" s="1">
        <v>124057.29999999989</v>
      </c>
      <c r="BU3" s="1">
        <v>8979.5999999999913</v>
      </c>
      <c r="BV3" s="1">
        <v>2654.4</v>
      </c>
      <c r="BW3" s="1">
        <v>7411.8</v>
      </c>
      <c r="BX3" s="1">
        <v>105631.7999999999</v>
      </c>
      <c r="BY3" s="1">
        <v>15523.9999999999</v>
      </c>
      <c r="BZ3" s="1">
        <v>8725</v>
      </c>
      <c r="CA3" s="1">
        <v>62737.899999999994</v>
      </c>
      <c r="CB3" s="1">
        <v>24897.699999999903</v>
      </c>
      <c r="CC3" s="1">
        <v>6316.7999999999993</v>
      </c>
      <c r="CD3" s="1">
        <v>24250.399999999998</v>
      </c>
      <c r="CE3" s="1">
        <v>28301.799999999988</v>
      </c>
      <c r="CF3" s="1">
        <v>21609.599999999991</v>
      </c>
      <c r="CG3" s="1">
        <v>38443.3999999999</v>
      </c>
      <c r="CH3" s="1">
        <v>324978.79999999877</v>
      </c>
      <c r="CI3" s="1">
        <v>6778.2</v>
      </c>
      <c r="CJ3" s="1">
        <v>21266.299999999981</v>
      </c>
      <c r="CK3" s="1">
        <v>9103.4999999999982</v>
      </c>
      <c r="CL3" s="1">
        <v>40364.1</v>
      </c>
      <c r="CM3" s="1">
        <v>6127.0999999999894</v>
      </c>
      <c r="CN3" s="1">
        <v>4966.4999999999991</v>
      </c>
      <c r="CO3" s="1">
        <v>9901.2999999999902</v>
      </c>
      <c r="CP3" s="1">
        <v>2157.1999999999998</v>
      </c>
      <c r="CQ3" s="1">
        <v>20028.199999999899</v>
      </c>
      <c r="CR3" s="1">
        <v>12135.399999999991</v>
      </c>
      <c r="CS3" s="1">
        <v>6273.3999999999896</v>
      </c>
      <c r="CT3" s="1">
        <v>165029.4999999998</v>
      </c>
      <c r="CU3" s="1">
        <v>18009.7</v>
      </c>
      <c r="CV3" s="1">
        <v>65056.599999999889</v>
      </c>
      <c r="CW3" s="1">
        <v>30129.799999999901</v>
      </c>
      <c r="CX3" s="1">
        <v>20331</v>
      </c>
      <c r="CY3" s="1">
        <v>4801.5999999999894</v>
      </c>
      <c r="CZ3" s="1">
        <v>39478.9</v>
      </c>
      <c r="DA3" s="1">
        <v>16991.999999999902</v>
      </c>
      <c r="DB3" s="1">
        <v>9657.0999999999894</v>
      </c>
      <c r="DC3" s="1">
        <v>12503.5</v>
      </c>
      <c r="DD3" s="1">
        <v>12489.5</v>
      </c>
      <c r="DE3" s="1">
        <v>13232.6</v>
      </c>
      <c r="DF3" s="1">
        <v>18330.69999999999</v>
      </c>
      <c r="DG3" s="1">
        <v>18679.999999999891</v>
      </c>
      <c r="DH3" s="1">
        <v>13120.9</v>
      </c>
      <c r="DI3" s="1">
        <v>40610.399999999878</v>
      </c>
      <c r="DJ3" s="1">
        <v>8635.4999999999982</v>
      </c>
      <c r="DK3" s="1">
        <v>25554.099999999988</v>
      </c>
      <c r="DL3" s="1">
        <v>4352.9999999999982</v>
      </c>
      <c r="DM3" s="1">
        <v>53320.599999999977</v>
      </c>
      <c r="DN3" s="1">
        <v>95708.199999999793</v>
      </c>
      <c r="DO3" s="1">
        <v>5893.99999999999</v>
      </c>
      <c r="DP3" s="1">
        <v>13188.2</v>
      </c>
      <c r="DQ3" s="1">
        <v>33241.199999999888</v>
      </c>
      <c r="DR3" s="1">
        <v>713</v>
      </c>
      <c r="DS3" s="1">
        <v>31230.199999999888</v>
      </c>
      <c r="DT3" s="1">
        <v>37161.699999999881</v>
      </c>
      <c r="DU3" s="1">
        <v>17444.400000000001</v>
      </c>
      <c r="DV3" s="1">
        <v>13593.099999999999</v>
      </c>
      <c r="DW3" s="1">
        <v>4802.3999999999996</v>
      </c>
      <c r="DX3" s="1">
        <v>3369.6</v>
      </c>
      <c r="DY3" s="1">
        <v>11780.999999999989</v>
      </c>
      <c r="DZ3" s="1">
        <v>27744</v>
      </c>
      <c r="EA3" s="1">
        <v>39543.19999999999</v>
      </c>
      <c r="EB3" s="1">
        <v>18515.800000000003</v>
      </c>
      <c r="EC3" s="1">
        <v>18837.7</v>
      </c>
      <c r="ED3" s="1">
        <v>14684.599999999979</v>
      </c>
      <c r="EE3" s="1">
        <v>70949.299999999901</v>
      </c>
      <c r="EF3" s="1">
        <v>17817.2</v>
      </c>
      <c r="EG3" s="1">
        <v>49306.999999999891</v>
      </c>
      <c r="EH3" s="1">
        <v>5637.7999999999993</v>
      </c>
      <c r="EI3" s="1">
        <v>13179.3</v>
      </c>
      <c r="EJ3" s="1">
        <v>18863.5999999999</v>
      </c>
      <c r="EK3" s="1">
        <v>49249.499999999985</v>
      </c>
      <c r="EL3" s="1">
        <v>23929.699999999997</v>
      </c>
      <c r="EM3" s="1">
        <v>2767.1</v>
      </c>
      <c r="EN3" s="1">
        <v>5951.9</v>
      </c>
      <c r="EO3" s="1">
        <v>13700.699999999899</v>
      </c>
      <c r="EP3" s="1">
        <v>22937.999999999898</v>
      </c>
      <c r="EQ3" s="1">
        <v>3232.2999999999997</v>
      </c>
      <c r="ER3" s="1">
        <v>36707.800000000003</v>
      </c>
      <c r="ES3" s="1">
        <v>6624.0999999999894</v>
      </c>
      <c r="ET3" s="1">
        <v>6151.4999999999891</v>
      </c>
      <c r="EU3" s="1">
        <v>18145.799999999901</v>
      </c>
      <c r="EV3" s="1">
        <v>14883.199999999983</v>
      </c>
      <c r="EW3" s="1">
        <v>7880.9</v>
      </c>
      <c r="EX3" s="1">
        <v>43487.4</v>
      </c>
      <c r="EY3" s="1">
        <v>45087.399999999892</v>
      </c>
      <c r="EZ3" s="1">
        <v>47276.4</v>
      </c>
      <c r="FA3" s="1">
        <v>94689.2</v>
      </c>
      <c r="FB3" s="1">
        <v>47585.599999999875</v>
      </c>
      <c r="FC3" s="1">
        <v>8138.8999999999887</v>
      </c>
      <c r="FD3" s="1">
        <v>1902.6999999999998</v>
      </c>
      <c r="FE3" s="1">
        <v>3945.8999999999992</v>
      </c>
      <c r="FF3" s="1">
        <v>19708.699999999979</v>
      </c>
      <c r="FG3" s="1">
        <v>13797.899999999991</v>
      </c>
      <c r="FH3" s="1">
        <v>12401.799999999901</v>
      </c>
      <c r="FI3" s="1">
        <v>11802.599999999989</v>
      </c>
      <c r="FJ3" s="1">
        <v>4190.8</v>
      </c>
      <c r="FK3" s="1">
        <v>7571.8999999999887</v>
      </c>
      <c r="FL3" s="1">
        <v>10562.899999999998</v>
      </c>
      <c r="FM3" s="1">
        <v>4970.1000000000004</v>
      </c>
      <c r="FN3" s="1">
        <v>3194.5999999999881</v>
      </c>
      <c r="FO3" s="1">
        <v>9567.6</v>
      </c>
      <c r="FP3" s="1">
        <v>34540.799999999901</v>
      </c>
      <c r="FQ3" s="1">
        <v>36883.39999999998</v>
      </c>
      <c r="FR3" s="1">
        <v>31152.499999999989</v>
      </c>
      <c r="FS3" s="1">
        <v>60673.299999999879</v>
      </c>
      <c r="FT3" s="1">
        <v>11610.19999999999</v>
      </c>
      <c r="FU3" s="1">
        <v>9752.1999999999898</v>
      </c>
      <c r="FV3" s="1">
        <v>65070.799999999901</v>
      </c>
      <c r="FW3" s="1">
        <v>45619.399999999987</v>
      </c>
      <c r="FX3" s="1">
        <v>33930.599999999904</v>
      </c>
      <c r="FY3" s="1">
        <v>13556.199999999981</v>
      </c>
      <c r="FZ3" s="1">
        <v>14987.2</v>
      </c>
      <c r="GA3" s="1">
        <v>16017.8999999999</v>
      </c>
      <c r="GB3" s="1">
        <v>25970.299999999894</v>
      </c>
      <c r="GC3" s="1">
        <v>9230.9999999999891</v>
      </c>
      <c r="GD3" s="1">
        <v>6477.2999999999993</v>
      </c>
      <c r="GE3" s="1">
        <v>8985.5</v>
      </c>
      <c r="GF3" s="1">
        <v>18709.099999999991</v>
      </c>
      <c r="GG3" s="1">
        <v>15672.399999999991</v>
      </c>
      <c r="GH3" s="1">
        <v>52437.1</v>
      </c>
      <c r="GI3" s="1">
        <v>6971.9</v>
      </c>
      <c r="GJ3" s="1">
        <v>7599.7999999999993</v>
      </c>
      <c r="GK3" s="1">
        <v>26466.5</v>
      </c>
      <c r="GL3" s="1">
        <v>10351.79999999999</v>
      </c>
      <c r="GM3" s="1">
        <v>48638.899999999885</v>
      </c>
      <c r="GN3" s="1">
        <v>4403.8</v>
      </c>
      <c r="GO3" s="1">
        <v>18726.999999999989</v>
      </c>
      <c r="GP3" s="1">
        <v>7272.3</v>
      </c>
      <c r="GQ3" s="1">
        <v>18958.699999999899</v>
      </c>
      <c r="GR3" s="1">
        <v>16547.5999999999</v>
      </c>
      <c r="GS3" s="1">
        <v>3343.2000000000003</v>
      </c>
      <c r="GT3" s="1">
        <v>30555.100000000002</v>
      </c>
      <c r="GU3" s="1">
        <v>39675.999999999993</v>
      </c>
      <c r="GV3" s="1">
        <v>9280.3999999999887</v>
      </c>
      <c r="GW3" s="1">
        <v>48494.299999999981</v>
      </c>
      <c r="GX3" s="1">
        <v>7504.5999999999995</v>
      </c>
      <c r="GY3" s="1">
        <v>29395.8999999999</v>
      </c>
      <c r="GZ3" s="1">
        <v>4689.6999999999898</v>
      </c>
      <c r="HA3" s="1">
        <v>16826.799999999901</v>
      </c>
      <c r="HB3" s="1">
        <v>41396.699999999997</v>
      </c>
      <c r="HC3" s="1">
        <v>12694.79999999999</v>
      </c>
      <c r="HD3" s="1">
        <v>2762.8999999999996</v>
      </c>
      <c r="HE3" s="1">
        <v>14413.300000000001</v>
      </c>
      <c r="HF3" s="1">
        <v>13182.9</v>
      </c>
      <c r="HG3" s="1">
        <v>17717.299999999901</v>
      </c>
      <c r="HH3" s="1"/>
      <c r="HK3" s="8"/>
      <c r="HL3" s="8"/>
      <c r="HM3" s="8"/>
    </row>
    <row r="4" spans="1:221" x14ac:dyDescent="0.25">
      <c r="A4" t="s">
        <v>229</v>
      </c>
      <c r="B4" t="s">
        <v>251</v>
      </c>
      <c r="C4" t="str">
        <f t="shared" si="0"/>
        <v>EDS-ZEU</v>
      </c>
      <c r="D4">
        <v>5100.8999999999896</v>
      </c>
      <c r="E4" s="1">
        <v>493.8</v>
      </c>
      <c r="F4" s="1">
        <v>542.4</v>
      </c>
      <c r="G4" s="1">
        <v>1943.7999999999988</v>
      </c>
      <c r="H4" s="1">
        <v>59.6</v>
      </c>
      <c r="I4" s="1">
        <v>675</v>
      </c>
      <c r="J4" s="1">
        <v>3554.7999999999902</v>
      </c>
      <c r="K4" s="1">
        <v>855.6</v>
      </c>
      <c r="L4" s="1">
        <v>2258.2999999999993</v>
      </c>
      <c r="M4" s="1">
        <v>782.599999999999</v>
      </c>
      <c r="N4" s="1">
        <v>1142.8</v>
      </c>
      <c r="O4" s="1">
        <v>1698.8999999999999</v>
      </c>
      <c r="P4" s="1">
        <v>3886.1</v>
      </c>
      <c r="Q4" s="1">
        <v>3657.1999999999989</v>
      </c>
      <c r="R4" s="1">
        <v>11528.89999999998</v>
      </c>
      <c r="S4" s="1">
        <v>1144.2</v>
      </c>
      <c r="T4" s="1">
        <v>8043.2</v>
      </c>
      <c r="U4" s="1">
        <v>1603.9</v>
      </c>
      <c r="V4" s="1">
        <v>2924.7999999999997</v>
      </c>
      <c r="W4" s="1">
        <v>1475.2999999999988</v>
      </c>
      <c r="X4" s="1">
        <v>382.5</v>
      </c>
      <c r="Y4" s="1">
        <v>898</v>
      </c>
      <c r="Z4" s="1">
        <v>1456.8999999999999</v>
      </c>
      <c r="AA4" s="1">
        <v>764.8</v>
      </c>
      <c r="AB4" s="1">
        <v>4338.8999999999996</v>
      </c>
      <c r="AC4" s="1">
        <v>657.9</v>
      </c>
      <c r="AD4" s="1">
        <v>2302.1999999999989</v>
      </c>
      <c r="AE4" s="1">
        <v>507.6</v>
      </c>
      <c r="AF4" s="1">
        <v>816.80000000000007</v>
      </c>
      <c r="AG4" s="1">
        <v>55.6</v>
      </c>
      <c r="AH4" s="1">
        <v>1220.3000000000002</v>
      </c>
      <c r="AI4" s="1">
        <v>481.2</v>
      </c>
      <c r="AJ4" s="1">
        <v>445.8</v>
      </c>
      <c r="AK4" s="1">
        <v>775.30000000000007</v>
      </c>
      <c r="AL4" s="1">
        <v>9709.3999999999887</v>
      </c>
      <c r="AM4" s="1">
        <v>1110.1000000000001</v>
      </c>
      <c r="AN4" s="1">
        <v>3238.5999999999799</v>
      </c>
      <c r="AO4" s="1">
        <v>2969.7</v>
      </c>
      <c r="AP4" s="1">
        <v>1707.8999999999999</v>
      </c>
      <c r="AQ4" s="1">
        <v>3575.2999999999988</v>
      </c>
      <c r="AR4" s="1">
        <v>135.5</v>
      </c>
      <c r="AS4" s="1">
        <v>1127.5</v>
      </c>
      <c r="AT4" s="1">
        <v>539.5</v>
      </c>
      <c r="AU4" s="1">
        <v>734.5</v>
      </c>
      <c r="AV4" s="1">
        <v>275.60000000000002</v>
      </c>
      <c r="AW4" s="1">
        <v>5958.2999999999984</v>
      </c>
      <c r="AX4" s="1">
        <v>1421.19999999999</v>
      </c>
      <c r="AY4" s="1">
        <v>3899.3</v>
      </c>
      <c r="AZ4" s="1">
        <v>113.4</v>
      </c>
      <c r="BA4" s="1">
        <v>627.20000000000005</v>
      </c>
      <c r="BB4" s="1">
        <v>1366.5</v>
      </c>
      <c r="BC4" s="1">
        <v>3126.8999999999892</v>
      </c>
      <c r="BD4" s="1">
        <v>2539.7999999999979</v>
      </c>
      <c r="BE4" s="1">
        <v>1006.399999999998</v>
      </c>
      <c r="BF4" s="1">
        <v>3988.7999999999993</v>
      </c>
      <c r="BG4" s="1">
        <v>3652.4999999999995</v>
      </c>
      <c r="BH4" s="1">
        <v>2845.9</v>
      </c>
      <c r="BI4" s="1">
        <v>2693.8999999999987</v>
      </c>
      <c r="BJ4" s="1">
        <v>187.39999999999998</v>
      </c>
      <c r="BK4" s="1">
        <v>471</v>
      </c>
      <c r="BL4" s="1">
        <v>6207.4</v>
      </c>
      <c r="BM4" s="1">
        <v>1244.8999999999999</v>
      </c>
      <c r="BN4" s="1">
        <v>3702.7999999999902</v>
      </c>
      <c r="BO4" s="1">
        <v>1698.1000000000001</v>
      </c>
      <c r="BP4" s="1">
        <v>431.79999999999995</v>
      </c>
      <c r="BQ4" s="1">
        <v>3608.6</v>
      </c>
      <c r="BR4" s="1">
        <v>1066.1000000000001</v>
      </c>
      <c r="BS4" s="1">
        <v>2985.9999999999995</v>
      </c>
      <c r="BT4" s="1">
        <v>19557.499999999971</v>
      </c>
      <c r="BU4" s="1">
        <v>939.7</v>
      </c>
      <c r="BV4" s="1">
        <v>298.10000000000002</v>
      </c>
      <c r="BW4" s="1">
        <v>721.09999999999991</v>
      </c>
      <c r="BX4" s="1">
        <v>13097.89999999998</v>
      </c>
      <c r="BY4" s="1">
        <v>2422.6</v>
      </c>
      <c r="BZ4" s="1">
        <v>1955.2</v>
      </c>
      <c r="CA4" s="1">
        <v>10077.499999999991</v>
      </c>
      <c r="CB4" s="1">
        <v>1690.8999999999999</v>
      </c>
      <c r="CC4" s="1">
        <v>182.2</v>
      </c>
      <c r="CD4" s="1">
        <v>2441.5999999999995</v>
      </c>
      <c r="CE4" s="1">
        <v>2998.49999999999</v>
      </c>
      <c r="CF4" s="1">
        <v>3660.2</v>
      </c>
      <c r="CG4" s="1">
        <v>4405.3999999999887</v>
      </c>
      <c r="CH4" s="1">
        <v>58577.599999999897</v>
      </c>
      <c r="CI4" s="1">
        <v>966.6</v>
      </c>
      <c r="CJ4" s="1">
        <v>2733.6000000000004</v>
      </c>
      <c r="CK4" s="1">
        <v>1493.9999999999991</v>
      </c>
      <c r="CL4" s="1">
        <v>4152.8999999999996</v>
      </c>
      <c r="CM4" s="1">
        <v>685.3</v>
      </c>
      <c r="CN4" s="1">
        <v>642.29999999999995</v>
      </c>
      <c r="CO4" s="1">
        <v>283.7</v>
      </c>
      <c r="CP4" s="1">
        <v>164.89999999999998</v>
      </c>
      <c r="CQ4" s="1">
        <v>1538.6</v>
      </c>
      <c r="CR4" s="1">
        <v>1758.3000000000002</v>
      </c>
      <c r="CS4" s="1">
        <v>571</v>
      </c>
      <c r="CT4" s="1">
        <v>24477.999999999989</v>
      </c>
      <c r="CU4" s="1">
        <v>2799.2</v>
      </c>
      <c r="CV4" s="1">
        <v>4685.199999999998</v>
      </c>
      <c r="CW4" s="1">
        <v>2993.9999999999991</v>
      </c>
      <c r="CX4" s="1">
        <v>1853.3999999999999</v>
      </c>
      <c r="CY4" s="1">
        <v>451.2</v>
      </c>
      <c r="CZ4" s="1">
        <v>3287.8999999999987</v>
      </c>
      <c r="DA4" s="1">
        <v>1253.3000000000002</v>
      </c>
      <c r="DB4" s="1">
        <v>2284.4999999999991</v>
      </c>
      <c r="DC4" s="1">
        <v>1001.4000000000001</v>
      </c>
      <c r="DD4" s="1">
        <v>1382.1</v>
      </c>
      <c r="DE4" s="1">
        <v>2103</v>
      </c>
      <c r="DF4" s="1">
        <v>1347.399999999999</v>
      </c>
      <c r="DG4" s="1">
        <v>2635.4999999999991</v>
      </c>
      <c r="DH4" s="1">
        <v>1478.399999999999</v>
      </c>
      <c r="DI4" s="1">
        <v>5369.9000000000005</v>
      </c>
      <c r="DJ4" s="1">
        <v>804.19999999999993</v>
      </c>
      <c r="DK4" s="1">
        <v>2202.3999999999901</v>
      </c>
      <c r="DL4" s="1">
        <v>508.5</v>
      </c>
      <c r="DM4" s="1">
        <v>8692.0999999999894</v>
      </c>
      <c r="DN4" s="1">
        <v>15629.79999999999</v>
      </c>
      <c r="DO4" s="1">
        <v>597</v>
      </c>
      <c r="DP4" s="1">
        <v>593.29999999999995</v>
      </c>
      <c r="DQ4" s="1">
        <v>4479.9999999999991</v>
      </c>
      <c r="DR4" s="1">
        <v>46.8</v>
      </c>
      <c r="DS4" s="1">
        <v>3701.8999999999996</v>
      </c>
      <c r="DT4" s="1">
        <v>4226.4999999999982</v>
      </c>
      <c r="DU4" s="1">
        <v>2849.8999999999987</v>
      </c>
      <c r="DV4" s="1">
        <v>824.19999999999902</v>
      </c>
      <c r="DW4" s="1">
        <v>379.20000000000005</v>
      </c>
      <c r="DX4" s="1">
        <v>136</v>
      </c>
      <c r="DY4" s="1">
        <v>1690</v>
      </c>
      <c r="DZ4" s="1">
        <v>2209.6999999999998</v>
      </c>
      <c r="EA4" s="1">
        <v>4691.8</v>
      </c>
      <c r="EB4" s="1">
        <v>627.40000000000009</v>
      </c>
      <c r="EC4" s="1">
        <v>1587.3999999999992</v>
      </c>
      <c r="ED4" s="1">
        <v>2786.4999999999991</v>
      </c>
      <c r="EE4" s="1">
        <v>8829.9999999999691</v>
      </c>
      <c r="EF4" s="1">
        <v>1336</v>
      </c>
      <c r="EG4" s="1">
        <v>5047.2</v>
      </c>
      <c r="EH4" s="1">
        <v>1172.2</v>
      </c>
      <c r="EI4" s="1">
        <v>1078.2</v>
      </c>
      <c r="EJ4" s="1">
        <v>2049.6999999999989</v>
      </c>
      <c r="EK4" s="1">
        <v>5441.6999999999798</v>
      </c>
      <c r="EL4" s="1">
        <v>2181.7999999999893</v>
      </c>
      <c r="EM4" s="1">
        <v>695.3</v>
      </c>
      <c r="EN4" s="1">
        <v>473.9</v>
      </c>
      <c r="EO4" s="1">
        <v>2071.299999999997</v>
      </c>
      <c r="EP4" s="1">
        <v>1366.4</v>
      </c>
      <c r="EQ4" s="1">
        <v>662.1</v>
      </c>
      <c r="ER4" s="1">
        <v>5547.2999999999911</v>
      </c>
      <c r="ES4" s="1">
        <v>1609.2</v>
      </c>
      <c r="ET4" s="1">
        <v>145</v>
      </c>
      <c r="EU4" s="1">
        <v>2214.1</v>
      </c>
      <c r="EV4" s="1">
        <v>2059.6</v>
      </c>
      <c r="EW4" s="1">
        <v>2558.5</v>
      </c>
      <c r="EX4" s="1">
        <v>3978.3</v>
      </c>
      <c r="EY4" s="1">
        <v>5533.99999999999</v>
      </c>
      <c r="EZ4" s="1">
        <v>8265.6999999999898</v>
      </c>
      <c r="FA4" s="1">
        <v>7269.3999999999896</v>
      </c>
      <c r="FB4" s="1">
        <v>3703.8999999999996</v>
      </c>
      <c r="FC4" s="1">
        <v>994.19999999999993</v>
      </c>
      <c r="FD4" s="1">
        <v>0</v>
      </c>
      <c r="FE4" s="1">
        <v>642.09999999999991</v>
      </c>
      <c r="FF4" s="1">
        <v>1879.5999999999992</v>
      </c>
      <c r="FG4" s="1">
        <v>2286.3000000000002</v>
      </c>
      <c r="FH4" s="1">
        <v>939.8</v>
      </c>
      <c r="FI4" s="1">
        <v>1059.3</v>
      </c>
      <c r="FJ4" s="1">
        <v>243.5</v>
      </c>
      <c r="FK4" s="1">
        <v>526</v>
      </c>
      <c r="FL4" s="1">
        <v>253.4</v>
      </c>
      <c r="FM4" s="1">
        <v>733.9</v>
      </c>
      <c r="FN4" s="1">
        <v>300.89999999999998</v>
      </c>
      <c r="FO4" s="1">
        <v>1983.399999999999</v>
      </c>
      <c r="FP4" s="1">
        <v>2245.4</v>
      </c>
      <c r="FQ4" s="1">
        <v>3685.1999999999989</v>
      </c>
      <c r="FR4" s="1">
        <v>2946.6</v>
      </c>
      <c r="FS4" s="1">
        <v>5639.99999999998</v>
      </c>
      <c r="FT4" s="1">
        <v>722.09999999999991</v>
      </c>
      <c r="FU4" s="1">
        <v>1644.1000000000001</v>
      </c>
      <c r="FV4" s="1">
        <v>6118.2999999999902</v>
      </c>
      <c r="FW4" s="1">
        <v>2022.6</v>
      </c>
      <c r="FX4" s="1">
        <v>3242.9999999999882</v>
      </c>
      <c r="FY4" s="1">
        <v>1113.8</v>
      </c>
      <c r="FZ4" s="1">
        <v>857.6</v>
      </c>
      <c r="GA4" s="1">
        <v>780.40000000000009</v>
      </c>
      <c r="GB4" s="1">
        <v>3123.7</v>
      </c>
      <c r="GC4" s="1">
        <v>715.2</v>
      </c>
      <c r="GD4" s="1">
        <v>544.59999999999991</v>
      </c>
      <c r="GE4" s="1">
        <v>1245.5999999999999</v>
      </c>
      <c r="GF4" s="1">
        <v>3284.2</v>
      </c>
      <c r="GG4" s="1">
        <v>2856.6000000000004</v>
      </c>
      <c r="GH4" s="1">
        <v>4536.6999999999989</v>
      </c>
      <c r="GI4" s="1">
        <v>332.7</v>
      </c>
      <c r="GJ4" s="1">
        <v>1945.4999999999989</v>
      </c>
      <c r="GK4" s="1">
        <v>3945.8</v>
      </c>
      <c r="GL4" s="1">
        <v>1248.299999999999</v>
      </c>
      <c r="GM4" s="1">
        <v>5113.7999999999902</v>
      </c>
      <c r="GN4" s="1">
        <v>318</v>
      </c>
      <c r="GO4" s="1">
        <v>566.90000000000009</v>
      </c>
      <c r="GP4" s="1">
        <v>334.6</v>
      </c>
      <c r="GQ4" s="1">
        <v>1844.4999999999989</v>
      </c>
      <c r="GR4" s="1">
        <v>1948.099999999999</v>
      </c>
      <c r="GS4" s="1">
        <v>248.2</v>
      </c>
      <c r="GT4" s="1">
        <v>2169.1000000000004</v>
      </c>
      <c r="GU4" s="1">
        <v>2738.2999999999988</v>
      </c>
      <c r="GV4" s="1">
        <v>718.3</v>
      </c>
      <c r="GW4" s="1">
        <v>4303.0999999999995</v>
      </c>
      <c r="GX4" s="1">
        <v>1078.2</v>
      </c>
      <c r="GY4" s="1">
        <v>4134.3</v>
      </c>
      <c r="GZ4" s="1">
        <v>680.40000000000009</v>
      </c>
      <c r="HA4" s="1">
        <v>1373.3</v>
      </c>
      <c r="HB4" s="1">
        <v>7500.9</v>
      </c>
      <c r="HC4" s="1">
        <v>562.1</v>
      </c>
      <c r="HD4" s="1">
        <v>708.19999999999902</v>
      </c>
      <c r="HE4" s="1">
        <v>1084.5999999999999</v>
      </c>
      <c r="HF4" s="1">
        <v>2227.4</v>
      </c>
      <c r="HG4" s="1">
        <v>1659.3</v>
      </c>
      <c r="HH4" s="3"/>
      <c r="HJ4" s="1"/>
    </row>
    <row r="5" spans="1:221" x14ac:dyDescent="0.25">
      <c r="A5" t="s">
        <v>230</v>
      </c>
      <c r="B5" t="s">
        <v>249</v>
      </c>
      <c r="C5" t="str">
        <f t="shared" si="0"/>
        <v>VSS-EN</v>
      </c>
      <c r="D5">
        <v>74462.999999999884</v>
      </c>
      <c r="E5" s="1">
        <v>54369.999999999869</v>
      </c>
      <c r="F5" s="1">
        <v>5157.1999999999989</v>
      </c>
      <c r="G5" s="1">
        <v>6854.7999999999984</v>
      </c>
      <c r="H5" s="1">
        <v>7592.8999999999905</v>
      </c>
      <c r="I5" s="1">
        <v>1433.399999999999</v>
      </c>
      <c r="J5" s="1">
        <v>58260.89999999987</v>
      </c>
      <c r="K5" s="1">
        <v>2868.9</v>
      </c>
      <c r="L5" s="1">
        <v>38409.799999999886</v>
      </c>
      <c r="M5" s="1">
        <v>14904.099999999989</v>
      </c>
      <c r="N5" s="1">
        <v>36613.599999999991</v>
      </c>
      <c r="O5" s="1">
        <v>3833.7999999999988</v>
      </c>
      <c r="P5" s="1">
        <v>8843.3999999999905</v>
      </c>
      <c r="Q5" s="1">
        <v>23903.599999999959</v>
      </c>
      <c r="R5" s="1">
        <v>75153.899999999951</v>
      </c>
      <c r="S5" s="1">
        <v>2565.4999999999905</v>
      </c>
      <c r="T5" s="1">
        <v>589278.49999999837</v>
      </c>
      <c r="U5" s="1">
        <v>13101.199999999979</v>
      </c>
      <c r="V5" s="1">
        <v>39237.499999999964</v>
      </c>
      <c r="W5" s="1">
        <v>16388.699999999968</v>
      </c>
      <c r="X5" s="1">
        <v>793.2</v>
      </c>
      <c r="Y5" s="1">
        <v>1411.2999999999988</v>
      </c>
      <c r="Z5" s="1">
        <v>3665.8999999999901</v>
      </c>
      <c r="AA5" s="1">
        <v>29756.399999999983</v>
      </c>
      <c r="AB5" s="1">
        <v>41386.499999999985</v>
      </c>
      <c r="AC5" s="1">
        <v>575.79999999999995</v>
      </c>
      <c r="AD5" s="1">
        <v>21458.499999999967</v>
      </c>
      <c r="AE5" s="1">
        <v>531.099999999999</v>
      </c>
      <c r="AF5" s="1">
        <v>2832.8999999999996</v>
      </c>
      <c r="AG5" s="1">
        <v>9754.4</v>
      </c>
      <c r="AH5" s="1">
        <v>8484.8999999999869</v>
      </c>
      <c r="AI5" s="1">
        <v>1733.5</v>
      </c>
      <c r="AJ5" s="1">
        <v>14923.999999999996</v>
      </c>
      <c r="AK5" s="1">
        <v>7477.7999999999993</v>
      </c>
      <c r="AL5" s="1">
        <v>212504.49999999951</v>
      </c>
      <c r="AM5" s="1">
        <v>4470.3</v>
      </c>
      <c r="AN5" s="1">
        <v>41780.799999999974</v>
      </c>
      <c r="AO5" s="1">
        <v>13310.399999999998</v>
      </c>
      <c r="AP5" s="1">
        <v>13092.999999999987</v>
      </c>
      <c r="AQ5" s="1">
        <v>2717.0999999999899</v>
      </c>
      <c r="AR5" s="1">
        <v>8287.6999999999789</v>
      </c>
      <c r="AS5" s="1">
        <v>44401.899999999965</v>
      </c>
      <c r="AT5" s="1">
        <v>5646.9999999999891</v>
      </c>
      <c r="AU5" s="1">
        <v>3844.99999999999</v>
      </c>
      <c r="AV5" s="1">
        <v>2347.3999999999987</v>
      </c>
      <c r="AW5" s="1">
        <v>88163.299999999988</v>
      </c>
      <c r="AX5" s="1">
        <v>3572.8999999999887</v>
      </c>
      <c r="AY5" s="1">
        <v>25447.399999999987</v>
      </c>
      <c r="AZ5" s="1">
        <v>0</v>
      </c>
      <c r="BA5" s="1">
        <v>2539.7999999999975</v>
      </c>
      <c r="BB5" s="1">
        <v>93976.099999999977</v>
      </c>
      <c r="BC5" s="1">
        <v>18879.499999999989</v>
      </c>
      <c r="BD5" s="1">
        <v>106354.59999999969</v>
      </c>
      <c r="BE5" s="1">
        <v>15589.29999999999</v>
      </c>
      <c r="BF5" s="1">
        <v>65370.899999999951</v>
      </c>
      <c r="BG5" s="1">
        <v>29999.799999999894</v>
      </c>
      <c r="BH5" s="1">
        <v>246476.69999999969</v>
      </c>
      <c r="BI5" s="1">
        <v>215912.39999999976</v>
      </c>
      <c r="BJ5" s="1">
        <v>4600.5999999999894</v>
      </c>
      <c r="BK5" s="1">
        <v>342.79999999999905</v>
      </c>
      <c r="BL5" s="1">
        <v>187335.59999999977</v>
      </c>
      <c r="BM5" s="1">
        <v>32494.199999999979</v>
      </c>
      <c r="BN5" s="1">
        <v>31147.299999999977</v>
      </c>
      <c r="BO5" s="1">
        <v>11239.39999999996</v>
      </c>
      <c r="BP5" s="1">
        <v>1084.9999999999991</v>
      </c>
      <c r="BQ5" s="1">
        <v>108489.19999999969</v>
      </c>
      <c r="BR5" s="1">
        <v>5776.5999999999985</v>
      </c>
      <c r="BS5" s="1">
        <v>14770.299999999988</v>
      </c>
      <c r="BT5" s="1">
        <v>476510.29999999941</v>
      </c>
      <c r="BU5" s="1">
        <v>3097.6</v>
      </c>
      <c r="BV5" s="1">
        <v>689.59999999999991</v>
      </c>
      <c r="BW5" s="1">
        <v>5481.5</v>
      </c>
      <c r="BX5" s="1">
        <v>417464.59999999875</v>
      </c>
      <c r="BY5" s="1">
        <v>81903.599999999889</v>
      </c>
      <c r="BZ5" s="1">
        <v>4049.4999999999995</v>
      </c>
      <c r="CA5" s="1">
        <v>105493.59999999985</v>
      </c>
      <c r="CB5" s="1">
        <v>10159.099999999969</v>
      </c>
      <c r="CC5" s="1">
        <v>977.89999999999907</v>
      </c>
      <c r="CD5" s="1">
        <v>52983.999999999985</v>
      </c>
      <c r="CE5" s="1">
        <v>34857.69999999999</v>
      </c>
      <c r="CF5" s="1">
        <v>43641.099999999977</v>
      </c>
      <c r="CG5" s="1">
        <v>67951.199999999779</v>
      </c>
      <c r="CH5" s="1">
        <v>4132204.7999999882</v>
      </c>
      <c r="CI5" s="1">
        <v>2930.199999999998</v>
      </c>
      <c r="CJ5" s="1">
        <v>39585.999999999978</v>
      </c>
      <c r="CK5" s="1">
        <v>7227.6</v>
      </c>
      <c r="CL5" s="1">
        <v>58881.999999999884</v>
      </c>
      <c r="CM5" s="1">
        <v>9751.3999999999905</v>
      </c>
      <c r="CN5" s="1">
        <v>2101.799999999997</v>
      </c>
      <c r="CO5" s="1">
        <v>13285.099999999989</v>
      </c>
      <c r="CP5" s="1">
        <v>2091.8000000000002</v>
      </c>
      <c r="CQ5" s="1">
        <v>8013.6999999999989</v>
      </c>
      <c r="CR5" s="1">
        <v>5831.5999999999995</v>
      </c>
      <c r="CS5" s="1">
        <v>1248.9999999999991</v>
      </c>
      <c r="CT5" s="1">
        <v>1417617.6999999979</v>
      </c>
      <c r="CU5" s="1">
        <v>2052.4999999999982</v>
      </c>
      <c r="CV5" s="1">
        <v>60227.099999999948</v>
      </c>
      <c r="CW5" s="1">
        <v>42918.099999999889</v>
      </c>
      <c r="CX5" s="1">
        <v>23937.899999999969</v>
      </c>
      <c r="CY5" s="1">
        <v>32217.499999999982</v>
      </c>
      <c r="CZ5" s="1">
        <v>7094.5999999999904</v>
      </c>
      <c r="DA5" s="1">
        <v>10929.199999999999</v>
      </c>
      <c r="DB5" s="1">
        <v>11882.199999999979</v>
      </c>
      <c r="DC5" s="1">
        <v>920.599999999999</v>
      </c>
      <c r="DD5" s="1">
        <v>13085.299999999997</v>
      </c>
      <c r="DE5" s="1">
        <v>4443.3999999999896</v>
      </c>
      <c r="DF5" s="1">
        <v>4028.099999999999</v>
      </c>
      <c r="DG5" s="1">
        <v>17081.400000000001</v>
      </c>
      <c r="DH5" s="1">
        <v>10510.799999999979</v>
      </c>
      <c r="DI5" s="1">
        <v>141301.2999999997</v>
      </c>
      <c r="DJ5" s="1">
        <v>17259.799999999977</v>
      </c>
      <c r="DK5" s="1">
        <v>3462.699999999998</v>
      </c>
      <c r="DL5" s="1">
        <v>10438.599999999989</v>
      </c>
      <c r="DM5" s="1">
        <v>278166.29999999958</v>
      </c>
      <c r="DN5" s="1">
        <v>203907.99999999962</v>
      </c>
      <c r="DO5" s="1">
        <v>343.79999999999995</v>
      </c>
      <c r="DP5" s="1">
        <v>7075.6999999999871</v>
      </c>
      <c r="DQ5" s="1">
        <v>31709.299999999981</v>
      </c>
      <c r="DR5" s="1">
        <v>230</v>
      </c>
      <c r="DS5" s="1">
        <v>9491.3999999999905</v>
      </c>
      <c r="DT5" s="1">
        <v>281898.79999999941</v>
      </c>
      <c r="DU5" s="1">
        <v>30716.699999999972</v>
      </c>
      <c r="DV5" s="1">
        <v>13053.299999999988</v>
      </c>
      <c r="DW5" s="1">
        <v>1498.399999999998</v>
      </c>
      <c r="DX5" s="1">
        <v>11844.599999999969</v>
      </c>
      <c r="DY5" s="1">
        <v>11684.999999999978</v>
      </c>
      <c r="DZ5" s="1">
        <v>15724.099999999988</v>
      </c>
      <c r="EA5" s="1">
        <v>146756.69999999978</v>
      </c>
      <c r="EB5" s="1">
        <v>24444.399999999961</v>
      </c>
      <c r="EC5" s="1">
        <v>6302.9999999999891</v>
      </c>
      <c r="ED5" s="1">
        <v>43024.599999999977</v>
      </c>
      <c r="EE5" s="1">
        <v>165376.69999999978</v>
      </c>
      <c r="EF5" s="1">
        <v>2627.2999999999988</v>
      </c>
      <c r="EG5" s="1">
        <v>14770.399999999976</v>
      </c>
      <c r="EH5" s="1">
        <v>23633.799999999959</v>
      </c>
      <c r="EI5" s="1">
        <v>18926.399999999969</v>
      </c>
      <c r="EJ5" s="1">
        <v>26434.699999999979</v>
      </c>
      <c r="EK5" s="1">
        <v>104667.39999999997</v>
      </c>
      <c r="EL5" s="1">
        <v>115199.2999999998</v>
      </c>
      <c r="EM5" s="1">
        <v>568.79999999999905</v>
      </c>
      <c r="EN5" s="1">
        <v>2707.8999999999896</v>
      </c>
      <c r="EO5" s="1">
        <v>7400.3</v>
      </c>
      <c r="EP5" s="1">
        <v>33092.999999999978</v>
      </c>
      <c r="EQ5" s="1">
        <v>5205.7000000000007</v>
      </c>
      <c r="ER5" s="1">
        <v>41913.899999999972</v>
      </c>
      <c r="ES5" s="1">
        <v>2364.5999999999995</v>
      </c>
      <c r="ET5" s="1">
        <v>11486.799999999979</v>
      </c>
      <c r="EU5" s="1">
        <v>59285.699999999983</v>
      </c>
      <c r="EV5" s="1">
        <v>7979.2999999999902</v>
      </c>
      <c r="EW5" s="1">
        <v>8620.5999999999894</v>
      </c>
      <c r="EX5" s="1">
        <v>51260.499999999854</v>
      </c>
      <c r="EY5" s="1">
        <v>85766.09999999986</v>
      </c>
      <c r="EZ5" s="1">
        <v>80128.499999999971</v>
      </c>
      <c r="FA5" s="1">
        <v>101117.49999999987</v>
      </c>
      <c r="FB5" s="1">
        <v>58049.199999999968</v>
      </c>
      <c r="FC5" s="1">
        <v>2634.8000000000006</v>
      </c>
      <c r="FD5" s="1">
        <v>516.39999999999895</v>
      </c>
      <c r="FE5" s="1">
        <v>2391.9999999999991</v>
      </c>
      <c r="FF5" s="1">
        <v>4157.9999999999991</v>
      </c>
      <c r="FG5" s="1">
        <v>11052.799999999992</v>
      </c>
      <c r="FH5" s="1">
        <v>2420.8999999999978</v>
      </c>
      <c r="FI5" s="1">
        <v>1205.7999999999981</v>
      </c>
      <c r="FJ5" s="1">
        <v>357.6</v>
      </c>
      <c r="FK5" s="1">
        <v>2031</v>
      </c>
      <c r="FL5" s="1">
        <v>579.4</v>
      </c>
      <c r="FM5" s="1">
        <v>1466.899999999999</v>
      </c>
      <c r="FN5" s="1">
        <v>1286.599999999999</v>
      </c>
      <c r="FO5" s="1">
        <v>35749.799999999967</v>
      </c>
      <c r="FP5" s="1">
        <v>14067.6</v>
      </c>
      <c r="FQ5" s="1">
        <v>20141.999999999982</v>
      </c>
      <c r="FR5" s="1">
        <v>5753.1999999999971</v>
      </c>
      <c r="FS5" s="1">
        <v>38268.499999999956</v>
      </c>
      <c r="FT5" s="1">
        <v>3480.1999999999994</v>
      </c>
      <c r="FU5" s="1">
        <v>610.19999999999902</v>
      </c>
      <c r="FV5" s="1">
        <v>128925.99999999956</v>
      </c>
      <c r="FW5" s="1">
        <v>31714.199999999899</v>
      </c>
      <c r="FX5" s="1">
        <v>14061.099999999989</v>
      </c>
      <c r="FY5" s="1">
        <v>5927.9</v>
      </c>
      <c r="FZ5" s="1">
        <v>7232.9999999999873</v>
      </c>
      <c r="GA5" s="1">
        <v>8309.3999999999887</v>
      </c>
      <c r="GB5" s="1">
        <v>48554.899999999878</v>
      </c>
      <c r="GC5" s="1">
        <v>23964.699999999997</v>
      </c>
      <c r="GD5" s="1">
        <v>2475.6999999999989</v>
      </c>
      <c r="GE5" s="1">
        <v>1326.4</v>
      </c>
      <c r="GF5" s="1">
        <v>65506.799999999857</v>
      </c>
      <c r="GG5" s="1">
        <v>190269.09999999948</v>
      </c>
      <c r="GH5" s="1">
        <v>33704.099999999868</v>
      </c>
      <c r="GI5" s="1">
        <v>858.90000000000009</v>
      </c>
      <c r="GJ5" s="1">
        <v>21573.499999999891</v>
      </c>
      <c r="GK5" s="1">
        <v>113756.29999999967</v>
      </c>
      <c r="GL5" s="1">
        <v>3109.8999999999987</v>
      </c>
      <c r="GM5" s="1">
        <v>391686.69999999861</v>
      </c>
      <c r="GN5" s="1">
        <v>589.099999999999</v>
      </c>
      <c r="GO5" s="1">
        <v>2350.8999999999996</v>
      </c>
      <c r="GP5" s="1">
        <v>3021.8999999999869</v>
      </c>
      <c r="GQ5" s="1">
        <v>3612.9</v>
      </c>
      <c r="GR5" s="1">
        <v>17639.099999999999</v>
      </c>
      <c r="GS5" s="1">
        <v>7188.3999999999796</v>
      </c>
      <c r="GT5" s="1">
        <v>3414.2</v>
      </c>
      <c r="GU5" s="1">
        <v>13473.399999999978</v>
      </c>
      <c r="GV5" s="1">
        <v>4432.4000000000005</v>
      </c>
      <c r="GW5" s="1">
        <v>99138.499999999884</v>
      </c>
      <c r="GX5" s="1">
        <v>9926.4999999999964</v>
      </c>
      <c r="GY5" s="1">
        <v>106705.89999999979</v>
      </c>
      <c r="GZ5" s="1">
        <v>1087.2</v>
      </c>
      <c r="HA5" s="1">
        <v>33981.199999999939</v>
      </c>
      <c r="HB5" s="1">
        <v>101587.39999999998</v>
      </c>
      <c r="HC5" s="1">
        <v>17613.399999999972</v>
      </c>
      <c r="HD5" s="1">
        <v>0</v>
      </c>
      <c r="HE5" s="1">
        <v>12187.799999999959</v>
      </c>
      <c r="HF5" s="1">
        <v>8319.7999999999865</v>
      </c>
      <c r="HG5" s="1">
        <v>4940.199999999998</v>
      </c>
      <c r="HH5" s="3"/>
      <c r="HJ5" s="1"/>
    </row>
    <row r="6" spans="1:221" x14ac:dyDescent="0.25">
      <c r="A6" t="s">
        <v>230</v>
      </c>
      <c r="B6" t="s">
        <v>250</v>
      </c>
      <c r="C6" t="str">
        <f t="shared" si="0"/>
        <v>VSS-EU</v>
      </c>
      <c r="D6">
        <v>5542.1999999999898</v>
      </c>
      <c r="E6" s="1">
        <v>4827.49999999999</v>
      </c>
      <c r="F6" s="1">
        <v>940.5</v>
      </c>
      <c r="G6" s="1">
        <v>533.5</v>
      </c>
      <c r="H6" s="1">
        <v>2370.5</v>
      </c>
      <c r="I6" s="1">
        <v>0</v>
      </c>
      <c r="J6" s="1">
        <v>6009.8999999999978</v>
      </c>
      <c r="K6" s="1">
        <v>0</v>
      </c>
      <c r="L6" s="1">
        <v>3804.3</v>
      </c>
      <c r="M6" s="1">
        <v>16207.3</v>
      </c>
      <c r="N6" s="1">
        <v>1575.0999999999899</v>
      </c>
      <c r="O6" s="1">
        <v>479.1</v>
      </c>
      <c r="P6" s="1">
        <v>736.4</v>
      </c>
      <c r="Q6" s="1">
        <v>5460.7999999999884</v>
      </c>
      <c r="R6" s="1">
        <v>7633.6999999999989</v>
      </c>
      <c r="S6" s="1">
        <v>0</v>
      </c>
      <c r="T6" s="1">
        <v>55233.8</v>
      </c>
      <c r="U6" s="1">
        <v>1194.2</v>
      </c>
      <c r="V6" s="1">
        <v>12195.300000000001</v>
      </c>
      <c r="W6" s="1">
        <v>0</v>
      </c>
      <c r="X6" s="1">
        <v>1161</v>
      </c>
      <c r="Y6" s="1">
        <v>277.2</v>
      </c>
      <c r="Z6" s="1">
        <v>699.4</v>
      </c>
      <c r="AA6" s="1">
        <v>4543.6999999999898</v>
      </c>
      <c r="AB6" s="1">
        <v>7828.99999999999</v>
      </c>
      <c r="AC6" s="1">
        <v>186.4</v>
      </c>
      <c r="AD6" s="1">
        <v>7447.1</v>
      </c>
      <c r="AE6" s="1">
        <v>0</v>
      </c>
      <c r="AF6" s="1">
        <v>141.1</v>
      </c>
      <c r="AG6" s="1">
        <v>83</v>
      </c>
      <c r="AH6" s="1">
        <v>1436.3</v>
      </c>
      <c r="AI6" s="1">
        <v>0</v>
      </c>
      <c r="AJ6" s="1">
        <v>14910.7</v>
      </c>
      <c r="AK6" s="1">
        <v>359.2</v>
      </c>
      <c r="AL6" s="1">
        <v>32209.799999999886</v>
      </c>
      <c r="AM6" s="1">
        <v>838.5</v>
      </c>
      <c r="AN6" s="1">
        <v>4574.0999999999894</v>
      </c>
      <c r="AO6" s="1">
        <v>0</v>
      </c>
      <c r="AP6" s="1">
        <v>105.9</v>
      </c>
      <c r="AQ6" s="1">
        <v>2437.6</v>
      </c>
      <c r="AR6" s="1">
        <v>876.8</v>
      </c>
      <c r="AS6" s="1">
        <v>9128.9</v>
      </c>
      <c r="AT6" s="1">
        <v>210.9</v>
      </c>
      <c r="AU6" s="1">
        <v>0</v>
      </c>
      <c r="AV6" s="1">
        <v>0</v>
      </c>
      <c r="AW6" s="1">
        <v>4208.1999999999898</v>
      </c>
      <c r="AX6" s="1">
        <v>118.8</v>
      </c>
      <c r="AY6" s="1">
        <v>9130.3999999999887</v>
      </c>
      <c r="AZ6" s="1">
        <v>0</v>
      </c>
      <c r="BA6" s="1">
        <v>604.9</v>
      </c>
      <c r="BB6" s="1">
        <v>9121.99999999998</v>
      </c>
      <c r="BC6" s="1">
        <v>6941.3</v>
      </c>
      <c r="BD6" s="1">
        <v>2063.2999999999997</v>
      </c>
      <c r="BE6" s="1">
        <v>1599.19999999999</v>
      </c>
      <c r="BF6" s="1">
        <v>4270.5</v>
      </c>
      <c r="BG6" s="1">
        <v>3088</v>
      </c>
      <c r="BH6" s="1">
        <v>34974.099999999991</v>
      </c>
      <c r="BI6" s="1">
        <v>55520.89999999987</v>
      </c>
      <c r="BJ6" s="1">
        <v>90.4</v>
      </c>
      <c r="BK6" s="1">
        <v>0</v>
      </c>
      <c r="BL6" s="1">
        <v>18104.19999999999</v>
      </c>
      <c r="BM6" s="1">
        <v>656.69999999999993</v>
      </c>
      <c r="BN6" s="1">
        <v>3150.4</v>
      </c>
      <c r="BO6" s="1">
        <v>1619.8999999999899</v>
      </c>
      <c r="BP6" s="1">
        <v>0</v>
      </c>
      <c r="BQ6" s="1">
        <v>10024.900000000001</v>
      </c>
      <c r="BR6" s="1">
        <v>104.6</v>
      </c>
      <c r="BS6" s="1">
        <v>7770.2</v>
      </c>
      <c r="BT6" s="1">
        <v>58753.199999999983</v>
      </c>
      <c r="BU6" s="1">
        <v>387.5</v>
      </c>
      <c r="BV6" s="1">
        <v>208.8</v>
      </c>
      <c r="BW6" s="1">
        <v>160.69999999999999</v>
      </c>
      <c r="BX6" s="1">
        <v>90270.999999999767</v>
      </c>
      <c r="BY6" s="1">
        <v>15722.3999999999</v>
      </c>
      <c r="BZ6" s="1">
        <v>0</v>
      </c>
      <c r="CA6" s="1">
        <v>14188.499999999989</v>
      </c>
      <c r="CB6" s="1">
        <v>952.19999999999902</v>
      </c>
      <c r="CC6" s="1">
        <v>0</v>
      </c>
      <c r="CD6" s="1">
        <v>6044</v>
      </c>
      <c r="CE6" s="1">
        <v>12109.699999999901</v>
      </c>
      <c r="CF6" s="1">
        <v>2901.0999999999899</v>
      </c>
      <c r="CG6" s="1">
        <v>11050.19999999999</v>
      </c>
      <c r="CH6" s="1">
        <v>648774.19999999891</v>
      </c>
      <c r="CI6" s="1">
        <v>196.9</v>
      </c>
      <c r="CJ6" s="1">
        <v>4336.3999999999996</v>
      </c>
      <c r="CK6" s="1">
        <v>320</v>
      </c>
      <c r="CL6" s="1">
        <v>16064.09999999998</v>
      </c>
      <c r="CM6" s="1">
        <v>69.900000000000006</v>
      </c>
      <c r="CN6" s="1">
        <v>487.4</v>
      </c>
      <c r="CO6" s="1">
        <v>1567</v>
      </c>
      <c r="CP6" s="1">
        <v>364.7</v>
      </c>
      <c r="CQ6" s="1">
        <v>41.6</v>
      </c>
      <c r="CR6" s="1">
        <v>756.6</v>
      </c>
      <c r="CS6" s="1">
        <v>0</v>
      </c>
      <c r="CT6" s="1">
        <v>201563.49999999983</v>
      </c>
      <c r="CU6" s="1">
        <v>2018.5</v>
      </c>
      <c r="CV6" s="1">
        <v>11160.399999999998</v>
      </c>
      <c r="CW6" s="1">
        <v>9662.3999999999796</v>
      </c>
      <c r="CX6" s="1">
        <v>1647.2999999999997</v>
      </c>
      <c r="CY6" s="1">
        <v>9538.1999999999989</v>
      </c>
      <c r="CZ6" s="1">
        <v>3237.9999999999991</v>
      </c>
      <c r="DA6" s="1">
        <v>398.6</v>
      </c>
      <c r="DB6" s="1">
        <v>567.29999999999995</v>
      </c>
      <c r="DC6" s="1">
        <v>0</v>
      </c>
      <c r="DD6" s="1">
        <v>0</v>
      </c>
      <c r="DE6" s="1">
        <v>0</v>
      </c>
      <c r="DF6" s="1">
        <v>757.39999999999895</v>
      </c>
      <c r="DG6" s="1">
        <v>5305.7</v>
      </c>
      <c r="DH6" s="1">
        <v>6161.4</v>
      </c>
      <c r="DI6" s="1">
        <v>11298.9</v>
      </c>
      <c r="DJ6" s="1">
        <v>2107.0999999999981</v>
      </c>
      <c r="DK6" s="1">
        <v>700.9</v>
      </c>
      <c r="DL6" s="1">
        <v>1938.9</v>
      </c>
      <c r="DM6" s="1">
        <v>34102.599999999802</v>
      </c>
      <c r="DN6" s="1">
        <v>37167.799999999988</v>
      </c>
      <c r="DO6" s="1">
        <v>0</v>
      </c>
      <c r="DP6" s="1">
        <v>912.2</v>
      </c>
      <c r="DQ6" s="1">
        <v>2448.2999999999902</v>
      </c>
      <c r="DR6" s="1">
        <v>0</v>
      </c>
      <c r="DS6" s="1">
        <v>463.6</v>
      </c>
      <c r="DT6" s="1">
        <v>15575.299999999988</v>
      </c>
      <c r="DU6" s="1">
        <v>1166.899999999999</v>
      </c>
      <c r="DV6" s="1">
        <v>1834.19999999999</v>
      </c>
      <c r="DW6" s="1">
        <v>53.8</v>
      </c>
      <c r="DX6" s="1">
        <v>1471.599999999999</v>
      </c>
      <c r="DY6" s="1">
        <v>2860</v>
      </c>
      <c r="DZ6" s="1">
        <v>5032.6999999999898</v>
      </c>
      <c r="EA6" s="1">
        <v>23932.399999999994</v>
      </c>
      <c r="EB6" s="1">
        <v>5665.49999999998</v>
      </c>
      <c r="EC6" s="1">
        <v>2474</v>
      </c>
      <c r="ED6" s="1">
        <v>11843.999999999982</v>
      </c>
      <c r="EE6" s="1">
        <v>18751.899999999987</v>
      </c>
      <c r="EF6" s="1">
        <v>70.5</v>
      </c>
      <c r="EG6" s="1">
        <v>8675.1</v>
      </c>
      <c r="EH6" s="1">
        <v>1803.6999999999989</v>
      </c>
      <c r="EI6" s="1">
        <v>1850.599999999999</v>
      </c>
      <c r="EJ6" s="1">
        <v>6703.7999999999802</v>
      </c>
      <c r="EK6" s="1">
        <v>16974.599999999991</v>
      </c>
      <c r="EL6" s="1">
        <v>31484.299999999868</v>
      </c>
      <c r="EM6" s="1">
        <v>0</v>
      </c>
      <c r="EN6" s="1">
        <v>167</v>
      </c>
      <c r="EO6" s="1">
        <v>398.79999999999899</v>
      </c>
      <c r="EP6" s="1">
        <v>6507.6999999999989</v>
      </c>
      <c r="EQ6" s="1">
        <v>533.70000000000005</v>
      </c>
      <c r="ER6" s="1">
        <v>7542.4999999999891</v>
      </c>
      <c r="ES6" s="1">
        <v>0</v>
      </c>
      <c r="ET6" s="1">
        <v>54.4</v>
      </c>
      <c r="EU6" s="1">
        <v>11944.599999999969</v>
      </c>
      <c r="EV6" s="1">
        <v>2184.1999999999989</v>
      </c>
      <c r="EW6" s="1">
        <v>717</v>
      </c>
      <c r="EX6" s="1">
        <v>5658.7999999999884</v>
      </c>
      <c r="EY6" s="1">
        <v>5976.6999999999989</v>
      </c>
      <c r="EZ6" s="1">
        <v>15978.999999999958</v>
      </c>
      <c r="FA6" s="1">
        <v>13422.09999999998</v>
      </c>
      <c r="FB6" s="1">
        <v>11850.89999999998</v>
      </c>
      <c r="FC6" s="1">
        <v>214.2</v>
      </c>
      <c r="FD6" s="1">
        <v>0</v>
      </c>
      <c r="FE6" s="1">
        <v>665.199999999998</v>
      </c>
      <c r="FF6" s="1">
        <v>52.5</v>
      </c>
      <c r="FG6" s="1">
        <v>145</v>
      </c>
      <c r="FH6" s="1">
        <v>1343</v>
      </c>
      <c r="FI6" s="1">
        <v>207.2</v>
      </c>
      <c r="FJ6" s="1">
        <v>0</v>
      </c>
      <c r="FK6" s="1">
        <v>108.9</v>
      </c>
      <c r="FL6" s="1">
        <v>307.7</v>
      </c>
      <c r="FM6" s="1">
        <v>0</v>
      </c>
      <c r="FN6" s="1">
        <v>86.1</v>
      </c>
      <c r="FO6" s="1">
        <v>926.39999999999804</v>
      </c>
      <c r="FP6" s="1">
        <v>2597.099999999999</v>
      </c>
      <c r="FQ6" s="1">
        <v>7911.1999999999898</v>
      </c>
      <c r="FR6" s="1">
        <v>4815.8</v>
      </c>
      <c r="FS6" s="1">
        <v>4933.49999999999</v>
      </c>
      <c r="FT6" s="1">
        <v>0</v>
      </c>
      <c r="FU6" s="1">
        <v>171.8</v>
      </c>
      <c r="FV6" s="1">
        <v>11420.59999999998</v>
      </c>
      <c r="FW6" s="1">
        <v>36242.099999999904</v>
      </c>
      <c r="FX6" s="1">
        <v>3954.4</v>
      </c>
      <c r="FY6" s="1">
        <v>323.7</v>
      </c>
      <c r="FZ6" s="1">
        <v>0</v>
      </c>
      <c r="GA6" s="1">
        <v>1708.5</v>
      </c>
      <c r="GB6" s="1">
        <v>2745.8999999999896</v>
      </c>
      <c r="GC6" s="1">
        <v>5602.99999999998</v>
      </c>
      <c r="GD6" s="1">
        <v>41</v>
      </c>
      <c r="GE6" s="1">
        <v>0</v>
      </c>
      <c r="GF6" s="1">
        <v>1559.5</v>
      </c>
      <c r="GG6" s="1">
        <v>17763.799999999988</v>
      </c>
      <c r="GH6" s="1">
        <v>7748.1999999999889</v>
      </c>
      <c r="GI6" s="1">
        <v>0</v>
      </c>
      <c r="GJ6" s="1">
        <v>1771.4</v>
      </c>
      <c r="GK6" s="1">
        <v>13976.099999999991</v>
      </c>
      <c r="GL6" s="1">
        <v>0</v>
      </c>
      <c r="GM6" s="1">
        <v>39220.799999999988</v>
      </c>
      <c r="GN6" s="1">
        <v>0</v>
      </c>
      <c r="GO6" s="1">
        <v>0</v>
      </c>
      <c r="GP6" s="1">
        <v>109</v>
      </c>
      <c r="GQ6" s="1">
        <v>316.3</v>
      </c>
      <c r="GR6" s="1">
        <v>4187.2999999999902</v>
      </c>
      <c r="GS6" s="1">
        <v>776.3</v>
      </c>
      <c r="GT6" s="1">
        <v>972.49999999999898</v>
      </c>
      <c r="GU6" s="1">
        <v>7927.2999999999902</v>
      </c>
      <c r="GV6" s="1">
        <v>2992.3999999999996</v>
      </c>
      <c r="GW6" s="1">
        <v>6795.99999999998</v>
      </c>
      <c r="GX6" s="1">
        <v>1453.4999999999991</v>
      </c>
      <c r="GY6" s="1">
        <v>8777</v>
      </c>
      <c r="GZ6" s="1">
        <v>0</v>
      </c>
      <c r="HA6" s="1">
        <v>2551.099999999989</v>
      </c>
      <c r="HB6" s="1">
        <v>17205.899999999991</v>
      </c>
      <c r="HC6" s="1">
        <v>556.29999999999995</v>
      </c>
      <c r="HD6" s="1">
        <v>0</v>
      </c>
      <c r="HE6" s="1">
        <v>259</v>
      </c>
      <c r="HF6" s="1">
        <v>1145.8</v>
      </c>
      <c r="HG6" s="1">
        <v>468.5</v>
      </c>
      <c r="HH6" s="3"/>
      <c r="HJ6" s="1"/>
    </row>
    <row r="7" spans="1:221" x14ac:dyDescent="0.25">
      <c r="A7" s="3" t="s">
        <v>230</v>
      </c>
      <c r="B7" s="3" t="s">
        <v>251</v>
      </c>
      <c r="C7" t="str">
        <f t="shared" si="0"/>
        <v>VSS-ZEU</v>
      </c>
      <c r="D7">
        <v>217.69999999999902</v>
      </c>
      <c r="E7" s="1">
        <v>200.49999999999898</v>
      </c>
      <c r="F7" s="1">
        <v>68.5</v>
      </c>
      <c r="G7" s="1">
        <v>485.2</v>
      </c>
      <c r="H7" s="1">
        <v>240.29999999999899</v>
      </c>
      <c r="I7" s="1">
        <v>0</v>
      </c>
      <c r="J7" s="1">
        <v>603.79999999999995</v>
      </c>
      <c r="K7" s="1">
        <v>399.6</v>
      </c>
      <c r="L7" s="1">
        <v>3729.099999999989</v>
      </c>
      <c r="M7" s="1">
        <v>241.9</v>
      </c>
      <c r="N7" s="1">
        <v>241.4</v>
      </c>
      <c r="O7" s="1">
        <v>0</v>
      </c>
      <c r="P7" s="1">
        <v>263.20000000000005</v>
      </c>
      <c r="Q7" s="1">
        <v>978.3</v>
      </c>
      <c r="R7" s="1">
        <v>4546.3999999999905</v>
      </c>
      <c r="S7" s="1">
        <v>0</v>
      </c>
      <c r="T7" s="1">
        <v>36984.9</v>
      </c>
      <c r="U7" s="1">
        <v>0</v>
      </c>
      <c r="V7" s="1">
        <v>531.29999999999995</v>
      </c>
      <c r="W7" s="1">
        <v>155.5</v>
      </c>
      <c r="X7" s="1">
        <v>0</v>
      </c>
      <c r="Y7" s="1">
        <v>0</v>
      </c>
      <c r="Z7" s="1">
        <v>158.30000000000001</v>
      </c>
      <c r="AA7" s="1">
        <v>130.69999999999999</v>
      </c>
      <c r="AB7" s="1">
        <v>2382</v>
      </c>
      <c r="AC7" s="1">
        <v>106.6</v>
      </c>
      <c r="AD7" s="1">
        <v>1882.3</v>
      </c>
      <c r="AE7" s="1">
        <v>0</v>
      </c>
      <c r="AF7" s="1">
        <v>53.5</v>
      </c>
      <c r="AG7" s="1">
        <v>180.5</v>
      </c>
      <c r="AH7" s="1">
        <v>0</v>
      </c>
      <c r="AI7" s="1">
        <v>0</v>
      </c>
      <c r="AJ7" s="1">
        <v>0</v>
      </c>
      <c r="AK7" s="1">
        <v>0</v>
      </c>
      <c r="AL7" s="1">
        <v>14853.900000000001</v>
      </c>
      <c r="AM7" s="1">
        <v>0</v>
      </c>
      <c r="AN7" s="1">
        <v>971.8</v>
      </c>
      <c r="AO7" s="1">
        <v>256.2</v>
      </c>
      <c r="AP7" s="1">
        <v>0</v>
      </c>
      <c r="AQ7" s="1">
        <v>0</v>
      </c>
      <c r="AR7" s="1">
        <v>241.9</v>
      </c>
      <c r="AS7" s="1">
        <v>692.7</v>
      </c>
      <c r="AT7" s="1">
        <v>0</v>
      </c>
      <c r="AU7" s="1">
        <v>0</v>
      </c>
      <c r="AV7" s="1">
        <v>0</v>
      </c>
      <c r="AW7" s="1">
        <v>1222.6999999999998</v>
      </c>
      <c r="AX7" s="1">
        <v>0</v>
      </c>
      <c r="AY7" s="1">
        <v>432.7</v>
      </c>
      <c r="AZ7" s="1">
        <v>0</v>
      </c>
      <c r="BA7" s="1">
        <v>0</v>
      </c>
      <c r="BB7" s="1">
        <v>4630.5999999999804</v>
      </c>
      <c r="BC7" s="1">
        <v>219</v>
      </c>
      <c r="BD7" s="1">
        <v>3131.8999999999901</v>
      </c>
      <c r="BE7" s="1">
        <v>385.9</v>
      </c>
      <c r="BF7" s="1">
        <v>3350.6</v>
      </c>
      <c r="BG7" s="1">
        <v>579.099999999999</v>
      </c>
      <c r="BH7" s="1">
        <v>5321</v>
      </c>
      <c r="BI7" s="1">
        <v>35480.499999999891</v>
      </c>
      <c r="BJ7" s="1">
        <v>100.5</v>
      </c>
      <c r="BK7" s="1">
        <v>0</v>
      </c>
      <c r="BL7" s="1">
        <v>16262.299999999901</v>
      </c>
      <c r="BM7" s="1">
        <v>0</v>
      </c>
      <c r="BN7" s="1">
        <v>846.7</v>
      </c>
      <c r="BO7" s="1">
        <v>0</v>
      </c>
      <c r="BP7" s="1">
        <v>0</v>
      </c>
      <c r="BQ7" s="1">
        <v>4507.4999999999909</v>
      </c>
      <c r="BR7" s="1">
        <v>46</v>
      </c>
      <c r="BS7" s="1">
        <v>898</v>
      </c>
      <c r="BT7" s="1">
        <v>13985.9</v>
      </c>
      <c r="BU7" s="1">
        <v>197.10000000000002</v>
      </c>
      <c r="BV7" s="1">
        <v>0</v>
      </c>
      <c r="BW7" s="1">
        <v>600.6</v>
      </c>
      <c r="BX7" s="1">
        <v>95983.299999999901</v>
      </c>
      <c r="BY7" s="1">
        <v>5854.1</v>
      </c>
      <c r="BZ7" s="1">
        <v>0</v>
      </c>
      <c r="CA7" s="1">
        <v>6251.4999999999909</v>
      </c>
      <c r="CB7" s="1">
        <v>0</v>
      </c>
      <c r="CC7" s="1">
        <v>0</v>
      </c>
      <c r="CD7" s="1">
        <v>1248.6999999999989</v>
      </c>
      <c r="CE7" s="1">
        <v>52</v>
      </c>
      <c r="CF7" s="1">
        <v>61.7</v>
      </c>
      <c r="CG7" s="1">
        <v>7363.0999999999894</v>
      </c>
      <c r="CH7" s="1">
        <v>482590.80000000092</v>
      </c>
      <c r="CI7" s="1">
        <v>0</v>
      </c>
      <c r="CJ7" s="1">
        <v>3220.6999999999898</v>
      </c>
      <c r="CK7" s="1">
        <v>213.3</v>
      </c>
      <c r="CL7" s="1">
        <v>5914.0999999999904</v>
      </c>
      <c r="CM7" s="1">
        <v>196.9</v>
      </c>
      <c r="CN7" s="1">
        <v>0</v>
      </c>
      <c r="CO7" s="1">
        <v>0</v>
      </c>
      <c r="CP7" s="1">
        <v>101.9</v>
      </c>
      <c r="CQ7" s="1">
        <v>210.2</v>
      </c>
      <c r="CR7" s="1">
        <v>2184.1999999999898</v>
      </c>
      <c r="CS7" s="1">
        <v>0</v>
      </c>
      <c r="CT7" s="1">
        <v>293818.8000000001</v>
      </c>
      <c r="CU7" s="1">
        <v>76.3</v>
      </c>
      <c r="CV7" s="1">
        <v>6058.1999999999898</v>
      </c>
      <c r="CW7" s="1">
        <v>597.79999999999995</v>
      </c>
      <c r="CX7" s="1">
        <v>820.599999999999</v>
      </c>
      <c r="CY7" s="1">
        <v>0</v>
      </c>
      <c r="CZ7" s="1">
        <v>110.6</v>
      </c>
      <c r="DA7" s="1">
        <v>1238.4000000000001</v>
      </c>
      <c r="DB7" s="1">
        <v>0</v>
      </c>
      <c r="DC7" s="1">
        <v>0</v>
      </c>
      <c r="DD7" s="1">
        <v>180.5</v>
      </c>
      <c r="DE7" s="1">
        <v>0</v>
      </c>
      <c r="DF7" s="1">
        <v>0</v>
      </c>
      <c r="DG7" s="1">
        <v>510.79999999999995</v>
      </c>
      <c r="DH7" s="1">
        <v>732.39999999999895</v>
      </c>
      <c r="DI7" s="1">
        <v>4766.1999999999889</v>
      </c>
      <c r="DJ7" s="1">
        <v>268.099999999999</v>
      </c>
      <c r="DK7" s="1">
        <v>297.89999999999998</v>
      </c>
      <c r="DL7" s="1">
        <v>376</v>
      </c>
      <c r="DM7" s="1">
        <v>24332.799999999901</v>
      </c>
      <c r="DN7" s="1">
        <v>28765.299999999799</v>
      </c>
      <c r="DO7" s="1">
        <v>0</v>
      </c>
      <c r="DP7" s="1">
        <v>253.4</v>
      </c>
      <c r="DQ7" s="1">
        <v>82.8</v>
      </c>
      <c r="DR7" s="1">
        <v>0</v>
      </c>
      <c r="DS7" s="1">
        <v>70.099999999999994</v>
      </c>
      <c r="DT7" s="1">
        <v>8674.99999999998</v>
      </c>
      <c r="DU7" s="1">
        <v>2720.7999999999902</v>
      </c>
      <c r="DV7" s="1">
        <v>235.2</v>
      </c>
      <c r="DW7" s="1">
        <v>0</v>
      </c>
      <c r="DX7" s="1">
        <v>0</v>
      </c>
      <c r="DY7" s="1">
        <v>517.599999999999</v>
      </c>
      <c r="DZ7" s="1">
        <v>75.400000000000006</v>
      </c>
      <c r="EA7" s="1">
        <v>16067.699999999899</v>
      </c>
      <c r="EB7" s="1">
        <v>481.70000000000005</v>
      </c>
      <c r="EC7" s="1">
        <v>1101.3</v>
      </c>
      <c r="ED7" s="1">
        <v>1900.4</v>
      </c>
      <c r="EE7" s="1">
        <v>34367.3999999999</v>
      </c>
      <c r="EF7" s="1">
        <v>0</v>
      </c>
      <c r="EG7" s="1">
        <v>203.39999999999901</v>
      </c>
      <c r="EH7" s="1">
        <v>1101.399999999999</v>
      </c>
      <c r="EI7" s="1">
        <v>146.1</v>
      </c>
      <c r="EJ7" s="1">
        <v>1161.6999999999991</v>
      </c>
      <c r="EK7" s="1">
        <v>26189.79999999989</v>
      </c>
      <c r="EL7" s="1">
        <v>2097.5999999999899</v>
      </c>
      <c r="EM7" s="1">
        <v>0</v>
      </c>
      <c r="EN7" s="1">
        <v>0</v>
      </c>
      <c r="EO7" s="1">
        <v>156</v>
      </c>
      <c r="EP7" s="1">
        <v>0</v>
      </c>
      <c r="EQ7" s="1">
        <v>0</v>
      </c>
      <c r="ER7" s="1">
        <v>3439.7</v>
      </c>
      <c r="ES7" s="1">
        <v>0</v>
      </c>
      <c r="ET7" s="1">
        <v>515.6</v>
      </c>
      <c r="EU7" s="1">
        <v>589</v>
      </c>
      <c r="EV7" s="1">
        <v>580</v>
      </c>
      <c r="EW7" s="1">
        <v>148</v>
      </c>
      <c r="EX7" s="1">
        <v>3858.6999999999989</v>
      </c>
      <c r="EY7" s="1">
        <v>8755.2999999999702</v>
      </c>
      <c r="EZ7" s="1">
        <v>2843.2</v>
      </c>
      <c r="FA7" s="1">
        <v>1200.6999999999989</v>
      </c>
      <c r="FB7" s="1">
        <v>2117.49999999999</v>
      </c>
      <c r="FC7" s="1">
        <v>0</v>
      </c>
      <c r="FD7" s="1">
        <v>0</v>
      </c>
      <c r="FE7" s="1">
        <v>0</v>
      </c>
      <c r="FF7" s="1">
        <v>0</v>
      </c>
      <c r="FG7" s="1">
        <v>0</v>
      </c>
      <c r="FH7" s="1">
        <v>0</v>
      </c>
      <c r="FI7" s="1">
        <v>0</v>
      </c>
      <c r="FJ7" s="1">
        <v>0</v>
      </c>
      <c r="FK7" s="1">
        <v>0</v>
      </c>
      <c r="FL7" s="1">
        <v>0</v>
      </c>
      <c r="FM7" s="1">
        <v>0</v>
      </c>
      <c r="FN7" s="1">
        <v>0</v>
      </c>
      <c r="FO7" s="1">
        <v>1318.3</v>
      </c>
      <c r="FP7" s="1">
        <v>0</v>
      </c>
      <c r="FQ7" s="1">
        <v>2026.2</v>
      </c>
      <c r="FR7" s="1">
        <v>861.69999999999993</v>
      </c>
      <c r="FS7" s="1">
        <v>1311.6</v>
      </c>
      <c r="FT7" s="1">
        <v>0</v>
      </c>
      <c r="FU7" s="1">
        <v>0</v>
      </c>
      <c r="FV7" s="1">
        <v>27056.3999999999</v>
      </c>
      <c r="FW7" s="1">
        <v>364.7</v>
      </c>
      <c r="FX7" s="1">
        <v>3585.5</v>
      </c>
      <c r="FY7" s="1">
        <v>0</v>
      </c>
      <c r="FZ7" s="1">
        <v>0</v>
      </c>
      <c r="GA7" s="1">
        <v>1640.49999999999</v>
      </c>
      <c r="GB7" s="1">
        <v>1049</v>
      </c>
      <c r="GC7" s="1">
        <v>3099.4</v>
      </c>
      <c r="GD7" s="1">
        <v>0</v>
      </c>
      <c r="GE7" s="1">
        <v>79.2</v>
      </c>
      <c r="GF7" s="1">
        <v>668.69999999999891</v>
      </c>
      <c r="GG7" s="1">
        <v>53267.999999999796</v>
      </c>
      <c r="GH7" s="1">
        <v>890.99999999999898</v>
      </c>
      <c r="GI7" s="1">
        <v>0</v>
      </c>
      <c r="GJ7" s="1">
        <v>0</v>
      </c>
      <c r="GK7" s="1">
        <v>11930.099999999989</v>
      </c>
      <c r="GL7" s="1">
        <v>0</v>
      </c>
      <c r="GM7" s="1">
        <v>6647.49999999999</v>
      </c>
      <c r="GN7" s="1">
        <v>0</v>
      </c>
      <c r="GO7" s="1">
        <v>259.39999999999998</v>
      </c>
      <c r="GP7" s="1">
        <v>0</v>
      </c>
      <c r="GQ7" s="1">
        <v>281.39999999999998</v>
      </c>
      <c r="GR7" s="1">
        <v>3167.3</v>
      </c>
      <c r="GS7" s="1">
        <v>0</v>
      </c>
      <c r="GT7" s="1">
        <v>0</v>
      </c>
      <c r="GU7" s="1">
        <v>473.19999999999902</v>
      </c>
      <c r="GV7" s="1">
        <v>326.8</v>
      </c>
      <c r="GW7" s="1">
        <v>2821.1999999999989</v>
      </c>
      <c r="GX7" s="1">
        <v>0</v>
      </c>
      <c r="GY7" s="1">
        <v>8430.6999999999898</v>
      </c>
      <c r="GZ7" s="1">
        <v>104.8</v>
      </c>
      <c r="HA7" s="1">
        <v>68.900000000000006</v>
      </c>
      <c r="HB7" s="1">
        <v>9249</v>
      </c>
      <c r="HC7" s="1">
        <v>4058.6999999999903</v>
      </c>
      <c r="HD7" s="1">
        <v>0</v>
      </c>
      <c r="HE7" s="1">
        <v>1622</v>
      </c>
      <c r="HF7" s="1">
        <v>0</v>
      </c>
      <c r="HG7" s="1">
        <v>72.099999999999994</v>
      </c>
      <c r="HH7" s="3"/>
      <c r="HJ7" s="1"/>
    </row>
    <row r="8" spans="1:221" x14ac:dyDescent="0.25">
      <c r="A8" s="3" t="s">
        <v>0</v>
      </c>
      <c r="B8" s="3" t="s">
        <v>249</v>
      </c>
      <c r="C8" t="str">
        <f t="shared" si="0"/>
        <v>BIVEN-EN</v>
      </c>
      <c r="D8">
        <v>10854.6</v>
      </c>
      <c r="E8" s="1">
        <v>950</v>
      </c>
      <c r="F8" s="1">
        <v>0</v>
      </c>
      <c r="G8" s="1">
        <v>2903.8</v>
      </c>
      <c r="H8" s="1">
        <v>139.9</v>
      </c>
      <c r="I8" s="1">
        <v>0</v>
      </c>
      <c r="J8" s="1">
        <v>2104.1</v>
      </c>
      <c r="K8" s="1">
        <v>46</v>
      </c>
      <c r="L8" s="1">
        <v>4076.4</v>
      </c>
      <c r="M8" s="1">
        <v>0</v>
      </c>
      <c r="N8" s="1">
        <v>312.10000000000002</v>
      </c>
      <c r="O8" s="1">
        <v>0</v>
      </c>
      <c r="P8" s="1">
        <v>2284.1999999999998</v>
      </c>
      <c r="Q8" s="1">
        <v>526.79999999999995</v>
      </c>
      <c r="R8" s="1">
        <v>6266.4000000000005</v>
      </c>
      <c r="S8" s="1">
        <v>0</v>
      </c>
      <c r="T8" s="1">
        <v>14710.099999999991</v>
      </c>
      <c r="U8" s="1">
        <v>916.59999999999991</v>
      </c>
      <c r="V8" s="1">
        <v>3826.2000000000003</v>
      </c>
      <c r="W8" s="1">
        <v>207.3</v>
      </c>
      <c r="X8" s="1">
        <v>369.79999999999995</v>
      </c>
      <c r="Y8" s="1">
        <v>0</v>
      </c>
      <c r="Z8" s="1">
        <v>0</v>
      </c>
      <c r="AA8" s="1">
        <v>5152.6000000000004</v>
      </c>
      <c r="AB8" s="1">
        <v>8478.4999999999891</v>
      </c>
      <c r="AC8" s="1">
        <v>0</v>
      </c>
      <c r="AD8" s="1">
        <v>1885.7000000000003</v>
      </c>
      <c r="AE8" s="1">
        <v>189</v>
      </c>
      <c r="AF8" s="1">
        <v>4302.1000000000004</v>
      </c>
      <c r="AG8" s="1">
        <v>83.7</v>
      </c>
      <c r="AH8" s="1">
        <v>460.1</v>
      </c>
      <c r="AI8" s="1">
        <v>106.7</v>
      </c>
      <c r="AJ8" s="1">
        <v>0</v>
      </c>
      <c r="AK8" s="1">
        <v>0</v>
      </c>
      <c r="AL8" s="1">
        <v>2287.8000000000002</v>
      </c>
      <c r="AM8" s="1">
        <v>171.2</v>
      </c>
      <c r="AN8" s="1">
        <v>6155.4</v>
      </c>
      <c r="AO8" s="1">
        <v>164.1</v>
      </c>
      <c r="AP8" s="1">
        <v>484.79999999999995</v>
      </c>
      <c r="AQ8" s="1">
        <v>837.2</v>
      </c>
      <c r="AR8" s="1">
        <v>395.20000000000005</v>
      </c>
      <c r="AS8" s="1">
        <v>5594.1</v>
      </c>
      <c r="AT8" s="1">
        <v>2712.2</v>
      </c>
      <c r="AU8" s="1">
        <v>0</v>
      </c>
      <c r="AV8" s="1">
        <v>1486.5</v>
      </c>
      <c r="AW8" s="1">
        <v>4647.8999999999996</v>
      </c>
      <c r="AX8" s="1">
        <v>278.89999999999998</v>
      </c>
      <c r="AY8" s="1">
        <v>1581.3000000000002</v>
      </c>
      <c r="AZ8" s="1">
        <v>0</v>
      </c>
      <c r="BA8" s="1">
        <v>86.2</v>
      </c>
      <c r="BB8" s="1">
        <v>3062.8</v>
      </c>
      <c r="BC8" s="1">
        <v>162</v>
      </c>
      <c r="BD8" s="1">
        <v>6902.9</v>
      </c>
      <c r="BE8" s="1">
        <v>3204</v>
      </c>
      <c r="BF8" s="1">
        <v>8697.6</v>
      </c>
      <c r="BG8" s="1">
        <v>4786.7999999999993</v>
      </c>
      <c r="BH8" s="1">
        <v>9191.8999999999978</v>
      </c>
      <c r="BI8" s="1">
        <v>8615.6</v>
      </c>
      <c r="BJ8" s="1">
        <v>111.3</v>
      </c>
      <c r="BK8" s="1">
        <v>20.7</v>
      </c>
      <c r="BL8" s="1">
        <v>9985.5</v>
      </c>
      <c r="BM8" s="1">
        <v>2051.1999999999998</v>
      </c>
      <c r="BN8" s="1">
        <v>2421.9</v>
      </c>
      <c r="BO8" s="1">
        <v>685.5</v>
      </c>
      <c r="BP8" s="1">
        <v>0</v>
      </c>
      <c r="BQ8" s="1">
        <v>4912.3999999999996</v>
      </c>
      <c r="BR8" s="1">
        <v>411.1</v>
      </c>
      <c r="BS8" s="1">
        <v>0</v>
      </c>
      <c r="BT8" s="1">
        <v>9640.8000000000011</v>
      </c>
      <c r="BU8" s="1">
        <v>128.69999999999999</v>
      </c>
      <c r="BV8" s="1">
        <v>634.70000000000005</v>
      </c>
      <c r="BW8" s="1">
        <v>471.5</v>
      </c>
      <c r="BX8" s="1">
        <v>19647.3</v>
      </c>
      <c r="BY8" s="1">
        <v>0</v>
      </c>
      <c r="BZ8" s="1">
        <v>5920</v>
      </c>
      <c r="CA8" s="1">
        <v>6853.9999999999982</v>
      </c>
      <c r="CB8" s="1">
        <v>484.3</v>
      </c>
      <c r="CC8" s="1">
        <v>2847.3</v>
      </c>
      <c r="CD8" s="1">
        <v>3589.7999999999997</v>
      </c>
      <c r="CE8" s="1">
        <v>18365</v>
      </c>
      <c r="CF8" s="1">
        <v>3183.4</v>
      </c>
      <c r="CG8" s="1">
        <v>1149.0999999999992</v>
      </c>
      <c r="CH8" s="1">
        <v>228385.5999999996</v>
      </c>
      <c r="CI8" s="1">
        <v>289.10000000000002</v>
      </c>
      <c r="CJ8" s="1">
        <v>4446.1000000000004</v>
      </c>
      <c r="CK8" s="1">
        <v>0</v>
      </c>
      <c r="CL8" s="1">
        <v>9712.5999999999894</v>
      </c>
      <c r="CM8" s="1">
        <v>137.6</v>
      </c>
      <c r="CN8" s="1">
        <v>2596.1999999999998</v>
      </c>
      <c r="CO8" s="1">
        <v>221.2</v>
      </c>
      <c r="CP8" s="1">
        <v>224.29999999999899</v>
      </c>
      <c r="CQ8" s="1">
        <v>0</v>
      </c>
      <c r="CR8" s="1">
        <v>299.8</v>
      </c>
      <c r="CS8" s="1">
        <v>24</v>
      </c>
      <c r="CT8" s="1">
        <v>91285.499999999884</v>
      </c>
      <c r="CU8" s="1">
        <v>0</v>
      </c>
      <c r="CV8" s="1">
        <v>12250.8999999999</v>
      </c>
      <c r="CW8" s="1">
        <v>4347.1000000000004</v>
      </c>
      <c r="CX8" s="1">
        <v>2208.1</v>
      </c>
      <c r="CY8" s="1">
        <v>110</v>
      </c>
      <c r="CZ8" s="1">
        <v>0</v>
      </c>
      <c r="DA8" s="1">
        <v>2983.599999999999</v>
      </c>
      <c r="DB8" s="1">
        <v>108.4</v>
      </c>
      <c r="DC8" s="1">
        <v>1148.0999999999999</v>
      </c>
      <c r="DD8" s="1">
        <v>121.2</v>
      </c>
      <c r="DE8" s="1">
        <v>59</v>
      </c>
      <c r="DF8" s="1">
        <v>234.1</v>
      </c>
      <c r="DG8" s="1">
        <v>436.70000000000005</v>
      </c>
      <c r="DH8" s="1">
        <v>540.1</v>
      </c>
      <c r="DI8" s="1">
        <v>11092.5</v>
      </c>
      <c r="DJ8" s="1">
        <v>154</v>
      </c>
      <c r="DK8" s="1">
        <v>3396.1999999999989</v>
      </c>
      <c r="DL8" s="1">
        <v>405.099999999999</v>
      </c>
      <c r="DM8" s="1">
        <v>20716.599999999999</v>
      </c>
      <c r="DN8" s="1">
        <v>17852.7</v>
      </c>
      <c r="DO8" s="1">
        <v>143.19999999999999</v>
      </c>
      <c r="DP8" s="1">
        <v>60.2</v>
      </c>
      <c r="DQ8" s="1">
        <v>4260.7</v>
      </c>
      <c r="DR8" s="1">
        <v>27</v>
      </c>
      <c r="DS8" s="1">
        <v>5294.3</v>
      </c>
      <c r="DT8" s="1">
        <v>11585.799999999988</v>
      </c>
      <c r="DU8" s="1">
        <v>0</v>
      </c>
      <c r="DV8" s="1">
        <v>1204.3999999999999</v>
      </c>
      <c r="DW8" s="1">
        <v>294.89999999999998</v>
      </c>
      <c r="DX8" s="1">
        <v>98.1</v>
      </c>
      <c r="DY8" s="1">
        <v>7545.8</v>
      </c>
      <c r="DZ8" s="1">
        <v>5889.5</v>
      </c>
      <c r="EA8" s="1">
        <v>15815.400000000003</v>
      </c>
      <c r="EB8" s="1">
        <v>377.8</v>
      </c>
      <c r="EC8" s="1">
        <v>2680.7</v>
      </c>
      <c r="ED8" s="1">
        <v>6126.1</v>
      </c>
      <c r="EE8" s="1">
        <v>8207.2999999999993</v>
      </c>
      <c r="EF8" s="1">
        <v>102.2</v>
      </c>
      <c r="EG8" s="1">
        <v>83.3</v>
      </c>
      <c r="EH8" s="1">
        <v>101.3</v>
      </c>
      <c r="EI8" s="1">
        <v>7668.49999999999</v>
      </c>
      <c r="EJ8" s="1">
        <v>5437.9000000000005</v>
      </c>
      <c r="EK8" s="1">
        <v>6865.9</v>
      </c>
      <c r="EL8" s="1">
        <v>712.5</v>
      </c>
      <c r="EM8" s="1">
        <v>0</v>
      </c>
      <c r="EN8" s="1">
        <v>0</v>
      </c>
      <c r="EO8" s="1">
        <v>580.5</v>
      </c>
      <c r="EP8" s="1">
        <v>6558.2</v>
      </c>
      <c r="EQ8" s="1">
        <v>183.4</v>
      </c>
      <c r="ER8" s="1">
        <v>7430.2</v>
      </c>
      <c r="ES8" s="1">
        <v>0</v>
      </c>
      <c r="ET8" s="1">
        <v>0</v>
      </c>
      <c r="EU8" s="1">
        <v>1722.3</v>
      </c>
      <c r="EV8" s="1">
        <v>408</v>
      </c>
      <c r="EW8" s="1">
        <v>659.7</v>
      </c>
      <c r="EX8" s="1">
        <v>11707.899999999991</v>
      </c>
      <c r="EY8" s="1">
        <v>8734.5</v>
      </c>
      <c r="EZ8" s="1">
        <v>1823</v>
      </c>
      <c r="FA8" s="1">
        <v>1097</v>
      </c>
      <c r="FB8" s="1">
        <v>5373</v>
      </c>
      <c r="FC8" s="1">
        <v>233</v>
      </c>
      <c r="FD8" s="1">
        <v>0</v>
      </c>
      <c r="FE8" s="1">
        <v>93.7</v>
      </c>
      <c r="FF8" s="1">
        <v>149.30000000000001</v>
      </c>
      <c r="FG8" s="1">
        <v>320</v>
      </c>
      <c r="FH8" s="1">
        <v>121.7</v>
      </c>
      <c r="FI8" s="1">
        <v>476.3</v>
      </c>
      <c r="FJ8" s="1">
        <v>0</v>
      </c>
      <c r="FK8" s="1">
        <v>305.7</v>
      </c>
      <c r="FL8" s="1">
        <v>0</v>
      </c>
      <c r="FM8" s="1">
        <v>103.8</v>
      </c>
      <c r="FN8" s="1">
        <v>0</v>
      </c>
      <c r="FO8" s="1">
        <v>1572.2</v>
      </c>
      <c r="FP8" s="1">
        <v>815.9</v>
      </c>
      <c r="FQ8" s="1">
        <v>3484.5</v>
      </c>
      <c r="FR8" s="1">
        <v>2149.1999999999998</v>
      </c>
      <c r="FS8" s="1">
        <v>5816.4</v>
      </c>
      <c r="FT8" s="1">
        <v>267.7</v>
      </c>
      <c r="FU8" s="1">
        <v>137.9</v>
      </c>
      <c r="FV8" s="1">
        <v>8797</v>
      </c>
      <c r="FW8" s="1">
        <v>2194.3999999999996</v>
      </c>
      <c r="FX8" s="1">
        <v>6087.8</v>
      </c>
      <c r="FY8" s="1">
        <v>1378.6999999999998</v>
      </c>
      <c r="FZ8" s="1">
        <v>0</v>
      </c>
      <c r="GA8" s="1">
        <v>4926.9999999999991</v>
      </c>
      <c r="GB8" s="1">
        <v>0</v>
      </c>
      <c r="GC8" s="1">
        <v>5046.3999999999996</v>
      </c>
      <c r="GD8" s="1">
        <v>112</v>
      </c>
      <c r="GE8" s="1">
        <v>0</v>
      </c>
      <c r="GF8" s="1">
        <v>10231.099999999989</v>
      </c>
      <c r="GG8" s="1">
        <v>3590.1999999999989</v>
      </c>
      <c r="GH8" s="1">
        <v>5668.6</v>
      </c>
      <c r="GI8" s="1">
        <v>508</v>
      </c>
      <c r="GJ8" s="1">
        <v>1797.9</v>
      </c>
      <c r="GK8" s="1">
        <v>6111.6</v>
      </c>
      <c r="GL8" s="1">
        <v>234.2</v>
      </c>
      <c r="GM8" s="1">
        <v>7168.8</v>
      </c>
      <c r="GN8" s="1">
        <v>151.69999999999999</v>
      </c>
      <c r="GO8" s="1">
        <v>86</v>
      </c>
      <c r="GP8" s="1">
        <v>1249.5</v>
      </c>
      <c r="GQ8" s="1">
        <v>298.39999999999998</v>
      </c>
      <c r="GR8" s="1">
        <v>2628.7999999999997</v>
      </c>
      <c r="GS8" s="1">
        <v>77.900000000000006</v>
      </c>
      <c r="GT8" s="1">
        <v>901.1</v>
      </c>
      <c r="GU8" s="1">
        <v>260</v>
      </c>
      <c r="GV8" s="1">
        <v>93</v>
      </c>
      <c r="GW8" s="1">
        <v>7547.8</v>
      </c>
      <c r="GX8" s="1">
        <v>39.6</v>
      </c>
      <c r="GY8" s="1">
        <v>5428.2999999999993</v>
      </c>
      <c r="GZ8" s="1">
        <v>0</v>
      </c>
      <c r="HA8" s="1">
        <v>212.1</v>
      </c>
      <c r="HB8" s="1">
        <v>5164.7</v>
      </c>
      <c r="HC8" s="1">
        <v>352.4</v>
      </c>
      <c r="HD8" s="1">
        <v>111.5</v>
      </c>
      <c r="HE8" s="1">
        <v>70.2</v>
      </c>
      <c r="HF8" s="1">
        <v>203.3</v>
      </c>
      <c r="HG8" s="1">
        <v>76</v>
      </c>
      <c r="HH8" s="3"/>
      <c r="HJ8" s="1"/>
    </row>
    <row r="9" spans="1:221" x14ac:dyDescent="0.25">
      <c r="A9" s="3" t="s">
        <v>0</v>
      </c>
      <c r="B9" s="3" t="s">
        <v>250</v>
      </c>
      <c r="C9" t="str">
        <f t="shared" si="0"/>
        <v>BIVEN-EU</v>
      </c>
      <c r="D9">
        <v>248.7</v>
      </c>
      <c r="E9" s="1">
        <v>1139.3</v>
      </c>
      <c r="F9" s="1">
        <v>0</v>
      </c>
      <c r="G9" s="1">
        <v>0</v>
      </c>
      <c r="H9" s="1">
        <v>0</v>
      </c>
      <c r="I9" s="1">
        <v>0</v>
      </c>
      <c r="J9" s="1">
        <v>2834.6999999999898</v>
      </c>
      <c r="K9" s="1">
        <v>0</v>
      </c>
      <c r="L9" s="1">
        <v>0</v>
      </c>
      <c r="M9" s="1">
        <v>0</v>
      </c>
      <c r="N9" s="1">
        <v>0</v>
      </c>
      <c r="O9" s="1">
        <v>0</v>
      </c>
      <c r="P9" s="1">
        <v>0</v>
      </c>
      <c r="Q9" s="1">
        <v>4817.8999999999996</v>
      </c>
      <c r="R9" s="1">
        <v>6167.2</v>
      </c>
      <c r="S9" s="1">
        <v>0</v>
      </c>
      <c r="T9" s="1">
        <v>274.7</v>
      </c>
      <c r="U9" s="1">
        <v>6005.4</v>
      </c>
      <c r="V9" s="1">
        <v>0</v>
      </c>
      <c r="W9" s="1">
        <v>244.1</v>
      </c>
      <c r="X9" s="1">
        <v>0</v>
      </c>
      <c r="Y9" s="1">
        <v>0</v>
      </c>
      <c r="Z9" s="1">
        <v>0</v>
      </c>
      <c r="AA9" s="1">
        <v>24.5</v>
      </c>
      <c r="AB9" s="1">
        <v>306.8</v>
      </c>
      <c r="AC9" s="1">
        <v>0</v>
      </c>
      <c r="AD9" s="1">
        <v>0</v>
      </c>
      <c r="AE9" s="1">
        <v>0</v>
      </c>
      <c r="AF9" s="1">
        <v>0</v>
      </c>
      <c r="AG9" s="1">
        <v>0</v>
      </c>
      <c r="AH9" s="1">
        <v>0</v>
      </c>
      <c r="AI9" s="1">
        <v>0</v>
      </c>
      <c r="AJ9" s="1">
        <v>0</v>
      </c>
      <c r="AK9" s="1">
        <v>0</v>
      </c>
      <c r="AL9" s="1">
        <v>7498.49999999999</v>
      </c>
      <c r="AM9" s="1">
        <v>0</v>
      </c>
      <c r="AN9" s="1">
        <v>0</v>
      </c>
      <c r="AO9" s="1">
        <v>0</v>
      </c>
      <c r="AP9" s="1">
        <v>90</v>
      </c>
      <c r="AQ9" s="1">
        <v>2067.8000000000002</v>
      </c>
      <c r="AR9" s="1">
        <v>0</v>
      </c>
      <c r="AS9" s="1">
        <v>0</v>
      </c>
      <c r="AT9" s="1">
        <v>0</v>
      </c>
      <c r="AU9" s="1">
        <v>0</v>
      </c>
      <c r="AV9" s="1">
        <v>0</v>
      </c>
      <c r="AW9" s="1">
        <v>1649.9</v>
      </c>
      <c r="AX9" s="1">
        <v>0</v>
      </c>
      <c r="AY9" s="1">
        <v>584.70000000000005</v>
      </c>
      <c r="AZ9" s="1">
        <v>2182.4</v>
      </c>
      <c r="BA9" s="1">
        <v>0</v>
      </c>
      <c r="BB9" s="1">
        <v>0</v>
      </c>
      <c r="BC9" s="1">
        <v>0</v>
      </c>
      <c r="BD9" s="1">
        <v>5317.7</v>
      </c>
      <c r="BE9" s="1">
        <v>268.8</v>
      </c>
      <c r="BF9" s="1">
        <v>0</v>
      </c>
      <c r="BG9" s="1">
        <v>0</v>
      </c>
      <c r="BH9" s="1">
        <v>2632.6</v>
      </c>
      <c r="BI9" s="1">
        <v>667.59999999999991</v>
      </c>
      <c r="BJ9" s="1">
        <v>0</v>
      </c>
      <c r="BK9" s="1">
        <v>1625.6</v>
      </c>
      <c r="BL9" s="1">
        <v>7346.1</v>
      </c>
      <c r="BM9" s="1">
        <v>0</v>
      </c>
      <c r="BN9" s="1">
        <v>0</v>
      </c>
      <c r="BO9" s="1">
        <v>0</v>
      </c>
      <c r="BP9" s="1">
        <v>0</v>
      </c>
      <c r="BQ9" s="1">
        <v>1862.7</v>
      </c>
      <c r="BR9" s="1">
        <v>0</v>
      </c>
      <c r="BS9" s="1">
        <v>0</v>
      </c>
      <c r="BT9" s="1">
        <v>6045.1</v>
      </c>
      <c r="BU9" s="1">
        <v>0</v>
      </c>
      <c r="BV9" s="1">
        <v>0</v>
      </c>
      <c r="BW9" s="1">
        <v>0</v>
      </c>
      <c r="BX9" s="1">
        <v>814.4</v>
      </c>
      <c r="BY9" s="1">
        <v>6553.2999999999993</v>
      </c>
      <c r="BZ9" s="1">
        <v>208.2</v>
      </c>
      <c r="CA9" s="1">
        <v>1022</v>
      </c>
      <c r="CB9" s="1">
        <v>0</v>
      </c>
      <c r="CC9" s="1">
        <v>0</v>
      </c>
      <c r="CD9" s="1">
        <v>0</v>
      </c>
      <c r="CE9" s="1">
        <v>0</v>
      </c>
      <c r="CF9" s="1">
        <v>850.6</v>
      </c>
      <c r="CG9" s="1">
        <v>3699.7</v>
      </c>
      <c r="CH9" s="1">
        <v>34786.400000000001</v>
      </c>
      <c r="CI9" s="1">
        <v>0</v>
      </c>
      <c r="CJ9" s="1">
        <v>1529.49999999999</v>
      </c>
      <c r="CK9" s="1">
        <v>0</v>
      </c>
      <c r="CL9" s="1">
        <v>1827.5</v>
      </c>
      <c r="CM9" s="1">
        <v>0</v>
      </c>
      <c r="CN9" s="1">
        <v>0</v>
      </c>
      <c r="CO9" s="1">
        <v>0</v>
      </c>
      <c r="CP9" s="1">
        <v>0</v>
      </c>
      <c r="CQ9" s="1">
        <v>0</v>
      </c>
      <c r="CR9" s="1">
        <v>0</v>
      </c>
      <c r="CS9" s="1">
        <v>0</v>
      </c>
      <c r="CT9" s="1">
        <v>28766.799999999901</v>
      </c>
      <c r="CU9" s="1">
        <v>0</v>
      </c>
      <c r="CV9" s="1">
        <v>0</v>
      </c>
      <c r="CW9" s="1">
        <v>3003.5</v>
      </c>
      <c r="CX9" s="1">
        <v>1579.3</v>
      </c>
      <c r="CY9" s="1">
        <v>777.4</v>
      </c>
      <c r="CZ9" s="1">
        <v>0</v>
      </c>
      <c r="DA9" s="1">
        <v>272.8</v>
      </c>
      <c r="DB9" s="1">
        <v>0</v>
      </c>
      <c r="DC9" s="1">
        <v>0</v>
      </c>
      <c r="DD9" s="1">
        <v>0</v>
      </c>
      <c r="DE9" s="1">
        <v>0</v>
      </c>
      <c r="DF9" s="1">
        <v>0</v>
      </c>
      <c r="DG9" s="1">
        <v>0</v>
      </c>
      <c r="DH9" s="1">
        <v>0</v>
      </c>
      <c r="DI9" s="1">
        <v>2731.9</v>
      </c>
      <c r="DJ9" s="1">
        <v>0</v>
      </c>
      <c r="DK9" s="1">
        <v>0</v>
      </c>
      <c r="DL9" s="1">
        <v>0</v>
      </c>
      <c r="DM9" s="1">
        <v>1519.8</v>
      </c>
      <c r="DN9" s="1">
        <v>0</v>
      </c>
      <c r="DO9" s="1">
        <v>0</v>
      </c>
      <c r="DP9" s="1">
        <v>0</v>
      </c>
      <c r="DQ9" s="1">
        <v>0</v>
      </c>
      <c r="DR9" s="1">
        <v>0</v>
      </c>
      <c r="DS9" s="1">
        <v>0</v>
      </c>
      <c r="DT9" s="1">
        <v>0</v>
      </c>
      <c r="DU9" s="1">
        <v>0</v>
      </c>
      <c r="DV9" s="1">
        <v>164.6</v>
      </c>
      <c r="DW9" s="1">
        <v>0</v>
      </c>
      <c r="DX9" s="1">
        <v>0</v>
      </c>
      <c r="DY9" s="1">
        <v>0</v>
      </c>
      <c r="DZ9" s="1">
        <v>0</v>
      </c>
      <c r="EA9" s="1">
        <v>0</v>
      </c>
      <c r="EB9" s="1">
        <v>5990.6999999999989</v>
      </c>
      <c r="EC9" s="1">
        <v>33.9</v>
      </c>
      <c r="ED9" s="1">
        <v>0</v>
      </c>
      <c r="EE9" s="1">
        <v>2740.5</v>
      </c>
      <c r="EF9" s="1">
        <v>0</v>
      </c>
      <c r="EG9" s="1">
        <v>0</v>
      </c>
      <c r="EH9" s="1">
        <v>0</v>
      </c>
      <c r="EI9" s="1">
        <v>0</v>
      </c>
      <c r="EJ9" s="1">
        <v>0</v>
      </c>
      <c r="EK9" s="1">
        <v>0</v>
      </c>
      <c r="EL9" s="1">
        <v>205.9</v>
      </c>
      <c r="EM9" s="1">
        <v>0</v>
      </c>
      <c r="EN9" s="1">
        <v>0</v>
      </c>
      <c r="EO9" s="1">
        <v>0</v>
      </c>
      <c r="EP9" s="1">
        <v>0</v>
      </c>
      <c r="EQ9" s="1">
        <v>0</v>
      </c>
      <c r="ER9" s="1">
        <v>733.2</v>
      </c>
      <c r="ES9" s="1">
        <v>0</v>
      </c>
      <c r="ET9" s="1">
        <v>0</v>
      </c>
      <c r="EU9" s="1">
        <v>0</v>
      </c>
      <c r="EV9" s="1">
        <v>0</v>
      </c>
      <c r="EW9" s="1">
        <v>0</v>
      </c>
      <c r="EX9" s="1">
        <v>3958.8</v>
      </c>
      <c r="EY9" s="1">
        <v>2848.6</v>
      </c>
      <c r="EZ9" s="1">
        <v>3348.9</v>
      </c>
      <c r="FA9" s="1">
        <v>4127.7</v>
      </c>
      <c r="FB9" s="1">
        <v>164.6</v>
      </c>
      <c r="FC9" s="1">
        <v>0</v>
      </c>
      <c r="FD9" s="1">
        <v>0</v>
      </c>
      <c r="FE9" s="1">
        <v>0</v>
      </c>
      <c r="FF9" s="1">
        <v>193.4</v>
      </c>
      <c r="FG9" s="1">
        <v>0</v>
      </c>
      <c r="FH9" s="1">
        <v>0</v>
      </c>
      <c r="FI9" s="1">
        <v>0</v>
      </c>
      <c r="FJ9" s="1">
        <v>0</v>
      </c>
      <c r="FK9" s="1">
        <v>0</v>
      </c>
      <c r="FL9" s="1">
        <v>0</v>
      </c>
      <c r="FM9" s="1">
        <v>1117.3</v>
      </c>
      <c r="FN9" s="1">
        <v>0</v>
      </c>
      <c r="FO9" s="1">
        <v>6745.9</v>
      </c>
      <c r="FP9" s="1">
        <v>0</v>
      </c>
      <c r="FQ9" s="1">
        <v>0</v>
      </c>
      <c r="FR9" s="1">
        <v>0</v>
      </c>
      <c r="FS9" s="1">
        <v>242.4</v>
      </c>
      <c r="FT9" s="1">
        <v>0</v>
      </c>
      <c r="FU9" s="1">
        <v>571.20000000000005</v>
      </c>
      <c r="FV9" s="1">
        <v>0</v>
      </c>
      <c r="FW9" s="1">
        <v>6064.1</v>
      </c>
      <c r="FX9" s="1">
        <v>0</v>
      </c>
      <c r="FY9" s="1">
        <v>0</v>
      </c>
      <c r="FZ9" s="1">
        <v>0</v>
      </c>
      <c r="GA9" s="1">
        <v>0</v>
      </c>
      <c r="GB9" s="1">
        <v>5173.3</v>
      </c>
      <c r="GC9" s="1">
        <v>2029.5</v>
      </c>
      <c r="GD9" s="1">
        <v>0</v>
      </c>
      <c r="GE9" s="1">
        <v>0</v>
      </c>
      <c r="GF9" s="1">
        <v>0</v>
      </c>
      <c r="GG9" s="1">
        <v>0</v>
      </c>
      <c r="GH9" s="1">
        <v>414.7</v>
      </c>
      <c r="GI9" s="1">
        <v>0</v>
      </c>
      <c r="GJ9" s="1">
        <v>646.19999999999902</v>
      </c>
      <c r="GK9" s="1">
        <v>0</v>
      </c>
      <c r="GL9" s="1">
        <v>0</v>
      </c>
      <c r="GM9" s="1">
        <v>584.29999999999995</v>
      </c>
      <c r="GN9" s="1">
        <v>3120.4</v>
      </c>
      <c r="GO9" s="1">
        <v>0</v>
      </c>
      <c r="GP9" s="1">
        <v>541.9</v>
      </c>
      <c r="GQ9" s="1">
        <v>0</v>
      </c>
      <c r="GR9" s="1">
        <v>3388.8</v>
      </c>
      <c r="GS9" s="1">
        <v>0</v>
      </c>
      <c r="GT9" s="1">
        <v>0</v>
      </c>
      <c r="GU9" s="1">
        <v>0</v>
      </c>
      <c r="GV9" s="1">
        <v>525.4</v>
      </c>
      <c r="GW9" s="1">
        <v>0</v>
      </c>
      <c r="GX9" s="1">
        <v>0</v>
      </c>
      <c r="GY9" s="1">
        <v>0</v>
      </c>
      <c r="GZ9" s="1">
        <v>0</v>
      </c>
      <c r="HA9" s="1">
        <v>57.3</v>
      </c>
      <c r="HB9" s="1">
        <v>320.60000000000002</v>
      </c>
      <c r="HC9" s="1">
        <v>0</v>
      </c>
      <c r="HD9" s="1">
        <v>0</v>
      </c>
      <c r="HE9" s="1">
        <v>0</v>
      </c>
      <c r="HF9" s="1">
        <v>0</v>
      </c>
      <c r="HG9" s="1">
        <v>0</v>
      </c>
      <c r="HH9" s="3"/>
      <c r="HJ9" s="1"/>
    </row>
    <row r="10" spans="1:221" x14ac:dyDescent="0.25">
      <c r="A10" s="3" t="s">
        <v>0</v>
      </c>
      <c r="B10" s="3" t="s">
        <v>251</v>
      </c>
      <c r="C10" t="str">
        <f t="shared" si="0"/>
        <v>BIVEN-ZEU</v>
      </c>
      <c r="D10">
        <v>0</v>
      </c>
      <c r="E10" s="1">
        <v>0</v>
      </c>
      <c r="F10" s="1">
        <v>0</v>
      </c>
      <c r="G10" s="1">
        <v>0</v>
      </c>
      <c r="H10" s="1">
        <v>0</v>
      </c>
      <c r="I10" s="1">
        <v>0</v>
      </c>
      <c r="J10" s="1">
        <v>0</v>
      </c>
      <c r="K10" s="1">
        <v>0</v>
      </c>
      <c r="L10" s="1">
        <v>0</v>
      </c>
      <c r="M10" s="1">
        <v>0</v>
      </c>
      <c r="N10" s="1">
        <v>0</v>
      </c>
      <c r="O10" s="1">
        <v>0</v>
      </c>
      <c r="P10" s="1">
        <v>0</v>
      </c>
      <c r="Q10" s="1">
        <v>0</v>
      </c>
      <c r="R10" s="1">
        <v>0</v>
      </c>
      <c r="S10" s="1">
        <v>0</v>
      </c>
      <c r="T10" s="1">
        <v>548.20000000000005</v>
      </c>
      <c r="U10" s="1">
        <v>0</v>
      </c>
      <c r="V10" s="1">
        <v>0</v>
      </c>
      <c r="W10" s="1">
        <v>0</v>
      </c>
      <c r="X10" s="1">
        <v>0</v>
      </c>
      <c r="Y10" s="1">
        <v>0</v>
      </c>
      <c r="Z10" s="1">
        <v>0</v>
      </c>
      <c r="AA10" s="1">
        <v>0</v>
      </c>
      <c r="AB10" s="1">
        <v>413</v>
      </c>
      <c r="AC10" s="1">
        <v>0</v>
      </c>
      <c r="AD10" s="1">
        <v>0</v>
      </c>
      <c r="AE10" s="1">
        <v>0</v>
      </c>
      <c r="AF10" s="1">
        <v>0</v>
      </c>
      <c r="AG10" s="1">
        <v>0</v>
      </c>
      <c r="AH10" s="1">
        <v>0</v>
      </c>
      <c r="AI10" s="1">
        <v>0</v>
      </c>
      <c r="AJ10" s="1">
        <v>0</v>
      </c>
      <c r="AK10" s="1">
        <v>0</v>
      </c>
      <c r="AL10" s="1">
        <v>4791.3999999999996</v>
      </c>
      <c r="AM10" s="1">
        <v>0</v>
      </c>
      <c r="AN10" s="1">
        <v>0</v>
      </c>
      <c r="AO10" s="1">
        <v>0</v>
      </c>
      <c r="AP10" s="1">
        <v>0</v>
      </c>
      <c r="AQ10" s="1">
        <v>0</v>
      </c>
      <c r="AR10" s="1">
        <v>0</v>
      </c>
      <c r="AS10" s="1">
        <v>0</v>
      </c>
      <c r="AT10" s="1">
        <v>0</v>
      </c>
      <c r="AU10" s="1">
        <v>0</v>
      </c>
      <c r="AV10" s="1">
        <v>0</v>
      </c>
      <c r="AW10" s="1">
        <v>0</v>
      </c>
      <c r="AX10" s="1">
        <v>0</v>
      </c>
      <c r="AY10" s="1">
        <v>0</v>
      </c>
      <c r="AZ10" s="1">
        <v>0</v>
      </c>
      <c r="BA10" s="1">
        <v>0</v>
      </c>
      <c r="BB10" s="1">
        <v>0</v>
      </c>
      <c r="BC10" s="1">
        <v>0</v>
      </c>
      <c r="BD10" s="1">
        <v>0</v>
      </c>
      <c r="BE10" s="1">
        <v>0</v>
      </c>
      <c r="BF10" s="1">
        <v>0</v>
      </c>
      <c r="BG10" s="1">
        <v>0</v>
      </c>
      <c r="BH10" s="1">
        <v>0</v>
      </c>
      <c r="BI10" s="1">
        <v>0</v>
      </c>
      <c r="BJ10" s="1">
        <v>0</v>
      </c>
      <c r="BK10" s="1">
        <v>0</v>
      </c>
      <c r="BL10" s="1">
        <v>0</v>
      </c>
      <c r="BM10" s="1">
        <v>0</v>
      </c>
      <c r="BN10" s="1">
        <v>0</v>
      </c>
      <c r="BO10" s="1">
        <v>0</v>
      </c>
      <c r="BP10" s="1">
        <v>0</v>
      </c>
      <c r="BQ10" s="1">
        <v>0</v>
      </c>
      <c r="BR10" s="1">
        <v>0</v>
      </c>
      <c r="BS10" s="1">
        <v>0</v>
      </c>
      <c r="BT10" s="1">
        <v>862.9</v>
      </c>
      <c r="BU10" s="1">
        <v>0</v>
      </c>
      <c r="BV10" s="1">
        <v>0</v>
      </c>
      <c r="BW10" s="1">
        <v>0</v>
      </c>
      <c r="BX10" s="1">
        <v>0</v>
      </c>
      <c r="BY10" s="1">
        <v>0</v>
      </c>
      <c r="BZ10" s="1">
        <v>0</v>
      </c>
      <c r="CA10" s="1">
        <v>0</v>
      </c>
      <c r="CB10" s="1">
        <v>0</v>
      </c>
      <c r="CC10" s="1">
        <v>0</v>
      </c>
      <c r="CD10" s="1">
        <v>0</v>
      </c>
      <c r="CE10" s="1">
        <v>0</v>
      </c>
      <c r="CF10" s="1">
        <v>0</v>
      </c>
      <c r="CG10" s="1">
        <v>0</v>
      </c>
      <c r="CH10" s="1">
        <v>0</v>
      </c>
      <c r="CI10" s="1">
        <v>0</v>
      </c>
      <c r="CJ10" s="1">
        <v>0</v>
      </c>
      <c r="CK10" s="1">
        <v>0</v>
      </c>
      <c r="CL10" s="1">
        <v>0</v>
      </c>
      <c r="CM10" s="1">
        <v>0</v>
      </c>
      <c r="CN10" s="1">
        <v>0</v>
      </c>
      <c r="CO10" s="1">
        <v>0</v>
      </c>
      <c r="CP10" s="1">
        <v>0</v>
      </c>
      <c r="CQ10" s="1">
        <v>0</v>
      </c>
      <c r="CR10" s="1">
        <v>0</v>
      </c>
      <c r="CS10" s="1">
        <v>0</v>
      </c>
      <c r="CT10" s="1">
        <v>482.2</v>
      </c>
      <c r="CU10" s="1">
        <v>0</v>
      </c>
      <c r="CV10" s="1">
        <v>0</v>
      </c>
      <c r="CW10" s="1">
        <v>0</v>
      </c>
      <c r="CX10" s="1">
        <v>0</v>
      </c>
      <c r="CY10" s="1">
        <v>0</v>
      </c>
      <c r="CZ10" s="1">
        <v>0</v>
      </c>
      <c r="DA10" s="1">
        <v>0</v>
      </c>
      <c r="DB10" s="1">
        <v>0</v>
      </c>
      <c r="DC10" s="1">
        <v>0</v>
      </c>
      <c r="DD10" s="1">
        <v>0</v>
      </c>
      <c r="DE10" s="1">
        <v>0</v>
      </c>
      <c r="DF10" s="1">
        <v>0</v>
      </c>
      <c r="DG10" s="1">
        <v>0</v>
      </c>
      <c r="DH10" s="1">
        <v>0</v>
      </c>
      <c r="DI10" s="1">
        <v>211.3</v>
      </c>
      <c r="DJ10" s="1">
        <v>0</v>
      </c>
      <c r="DK10" s="1">
        <v>0</v>
      </c>
      <c r="DL10" s="1">
        <v>0</v>
      </c>
      <c r="DM10" s="1">
        <v>47</v>
      </c>
      <c r="DN10" s="1">
        <v>166.6</v>
      </c>
      <c r="DO10" s="1">
        <v>0</v>
      </c>
      <c r="DP10" s="1">
        <v>0</v>
      </c>
      <c r="DQ10" s="1">
        <v>0</v>
      </c>
      <c r="DR10" s="1">
        <v>0</v>
      </c>
      <c r="DS10" s="1">
        <v>0</v>
      </c>
      <c r="DT10" s="1">
        <v>0</v>
      </c>
      <c r="DU10" s="1">
        <v>0</v>
      </c>
      <c r="DV10" s="1">
        <v>0</v>
      </c>
      <c r="DW10" s="1">
        <v>0</v>
      </c>
      <c r="DX10" s="1">
        <v>0</v>
      </c>
      <c r="DY10" s="1">
        <v>0</v>
      </c>
      <c r="DZ10" s="1">
        <v>0</v>
      </c>
      <c r="EA10" s="1">
        <v>0</v>
      </c>
      <c r="EB10" s="1">
        <v>0</v>
      </c>
      <c r="EC10" s="1">
        <v>0</v>
      </c>
      <c r="ED10" s="1">
        <v>0</v>
      </c>
      <c r="EE10" s="1">
        <v>323.89999999999998</v>
      </c>
      <c r="EF10" s="1">
        <v>0</v>
      </c>
      <c r="EG10" s="1">
        <v>0</v>
      </c>
      <c r="EH10" s="1">
        <v>0</v>
      </c>
      <c r="EI10" s="1">
        <v>0</v>
      </c>
      <c r="EJ10" s="1">
        <v>0</v>
      </c>
      <c r="EK10" s="1">
        <v>0</v>
      </c>
      <c r="EL10" s="1">
        <v>0</v>
      </c>
      <c r="EM10" s="1">
        <v>0</v>
      </c>
      <c r="EN10" s="1">
        <v>0</v>
      </c>
      <c r="EO10" s="1">
        <v>0</v>
      </c>
      <c r="EP10" s="1">
        <v>0</v>
      </c>
      <c r="EQ10" s="1">
        <v>0</v>
      </c>
      <c r="ER10" s="1">
        <v>0</v>
      </c>
      <c r="ES10" s="1">
        <v>0</v>
      </c>
      <c r="ET10" s="1">
        <v>0</v>
      </c>
      <c r="EU10" s="1">
        <v>0</v>
      </c>
      <c r="EV10" s="1">
        <v>0</v>
      </c>
      <c r="EW10" s="1">
        <v>0</v>
      </c>
      <c r="EX10" s="1">
        <v>2804.3</v>
      </c>
      <c r="EY10" s="1">
        <v>0</v>
      </c>
      <c r="EZ10" s="1">
        <v>0</v>
      </c>
      <c r="FA10" s="1">
        <v>0</v>
      </c>
      <c r="FB10" s="1">
        <v>0</v>
      </c>
      <c r="FC10" s="1">
        <v>0</v>
      </c>
      <c r="FD10" s="1">
        <v>0</v>
      </c>
      <c r="FE10" s="1">
        <v>0</v>
      </c>
      <c r="FF10" s="1">
        <v>0</v>
      </c>
      <c r="FG10" s="1">
        <v>0</v>
      </c>
      <c r="FH10" s="1">
        <v>0</v>
      </c>
      <c r="FI10" s="1">
        <v>0</v>
      </c>
      <c r="FJ10" s="1">
        <v>0</v>
      </c>
      <c r="FK10" s="1">
        <v>0</v>
      </c>
      <c r="FL10" s="1">
        <v>0</v>
      </c>
      <c r="FM10" s="1">
        <v>0</v>
      </c>
      <c r="FN10" s="1">
        <v>0</v>
      </c>
      <c r="FO10" s="1">
        <v>0</v>
      </c>
      <c r="FP10" s="1">
        <v>0</v>
      </c>
      <c r="FQ10" s="1">
        <v>0</v>
      </c>
      <c r="FR10" s="1">
        <v>0</v>
      </c>
      <c r="FS10" s="1">
        <v>0</v>
      </c>
      <c r="FT10" s="1">
        <v>0</v>
      </c>
      <c r="FU10" s="1">
        <v>0</v>
      </c>
      <c r="FV10" s="1">
        <v>986.30000000000007</v>
      </c>
      <c r="FW10" s="1">
        <v>157.1</v>
      </c>
      <c r="FX10" s="1">
        <v>0</v>
      </c>
      <c r="FY10" s="1">
        <v>0</v>
      </c>
      <c r="FZ10" s="1">
        <v>0</v>
      </c>
      <c r="GA10" s="1">
        <v>0</v>
      </c>
      <c r="GB10" s="1">
        <v>0</v>
      </c>
      <c r="GC10" s="1">
        <v>0</v>
      </c>
      <c r="GD10" s="1">
        <v>0</v>
      </c>
      <c r="GE10" s="1">
        <v>0</v>
      </c>
      <c r="GF10" s="1">
        <v>0</v>
      </c>
      <c r="GG10" s="1">
        <v>0</v>
      </c>
      <c r="GH10" s="1">
        <v>87.5</v>
      </c>
      <c r="GI10" s="1">
        <v>0</v>
      </c>
      <c r="GJ10" s="1">
        <v>0</v>
      </c>
      <c r="GK10" s="1">
        <v>0</v>
      </c>
      <c r="GL10" s="1">
        <v>463.4</v>
      </c>
      <c r="GM10" s="1">
        <v>0</v>
      </c>
      <c r="GN10" s="1">
        <v>0</v>
      </c>
      <c r="GO10" s="1">
        <v>0</v>
      </c>
      <c r="GP10" s="1">
        <v>0</v>
      </c>
      <c r="GQ10" s="1">
        <v>0</v>
      </c>
      <c r="GR10" s="1">
        <v>0</v>
      </c>
      <c r="GS10" s="1">
        <v>0</v>
      </c>
      <c r="GT10" s="1">
        <v>0</v>
      </c>
      <c r="GU10" s="1">
        <v>0</v>
      </c>
      <c r="GV10" s="1">
        <v>0</v>
      </c>
      <c r="GW10" s="1">
        <v>0</v>
      </c>
      <c r="GX10" s="1">
        <v>0</v>
      </c>
      <c r="GY10" s="1">
        <v>0</v>
      </c>
      <c r="GZ10" s="1">
        <v>0</v>
      </c>
      <c r="HA10" s="1">
        <v>0</v>
      </c>
      <c r="HB10" s="1">
        <v>0</v>
      </c>
      <c r="HC10" s="1">
        <v>0</v>
      </c>
      <c r="HD10" s="1">
        <v>0</v>
      </c>
      <c r="HE10" s="1">
        <v>0</v>
      </c>
      <c r="HF10" s="1">
        <v>0</v>
      </c>
      <c r="HG10" s="1">
        <v>0</v>
      </c>
      <c r="HJ10" s="1"/>
    </row>
    <row r="11" spans="1:221" x14ac:dyDescent="0.25">
      <c r="A11" s="3" t="s">
        <v>1</v>
      </c>
      <c r="B11" s="3" t="s">
        <v>249</v>
      </c>
      <c r="C11" t="str">
        <f t="shared" si="0"/>
        <v>BOL-EN</v>
      </c>
      <c r="D11">
        <v>2866.4</v>
      </c>
      <c r="E11" s="1">
        <v>8232.7999999999993</v>
      </c>
      <c r="F11" s="1">
        <v>0</v>
      </c>
      <c r="G11" s="1">
        <v>787.19999999999993</v>
      </c>
      <c r="H11" s="1">
        <v>113.7</v>
      </c>
      <c r="I11" s="1">
        <v>115.3</v>
      </c>
      <c r="J11" s="1">
        <v>2112.4</v>
      </c>
      <c r="K11" s="1">
        <v>126.3</v>
      </c>
      <c r="L11" s="1">
        <v>1079.7</v>
      </c>
      <c r="M11" s="1">
        <v>925</v>
      </c>
      <c r="N11" s="1">
        <v>390.2</v>
      </c>
      <c r="O11" s="1">
        <v>63.8</v>
      </c>
      <c r="P11" s="1">
        <v>146</v>
      </c>
      <c r="Q11" s="1">
        <v>2882.2000000000003</v>
      </c>
      <c r="R11" s="1">
        <v>9503.1</v>
      </c>
      <c r="S11" s="1">
        <v>270.3</v>
      </c>
      <c r="T11" s="1">
        <v>41575.199999999895</v>
      </c>
      <c r="U11" s="1">
        <v>77.8</v>
      </c>
      <c r="V11" s="1">
        <v>2510.7999999999997</v>
      </c>
      <c r="W11" s="1">
        <v>366.5</v>
      </c>
      <c r="X11" s="1">
        <v>0</v>
      </c>
      <c r="Y11" s="1">
        <v>174.7</v>
      </c>
      <c r="Z11" s="1">
        <v>330.5</v>
      </c>
      <c r="AA11" s="1">
        <v>474.9</v>
      </c>
      <c r="AB11" s="1">
        <v>3244.7</v>
      </c>
      <c r="AC11" s="1">
        <v>121.1</v>
      </c>
      <c r="AD11" s="1">
        <v>348</v>
      </c>
      <c r="AE11" s="1">
        <v>0</v>
      </c>
      <c r="AF11" s="1">
        <v>259.7</v>
      </c>
      <c r="AG11" s="1">
        <v>4065.1</v>
      </c>
      <c r="AH11" s="1">
        <v>112.1</v>
      </c>
      <c r="AI11" s="1">
        <v>0</v>
      </c>
      <c r="AJ11" s="1">
        <v>0</v>
      </c>
      <c r="AK11" s="1">
        <v>374.1</v>
      </c>
      <c r="AL11" s="1">
        <v>3542.4</v>
      </c>
      <c r="AM11" s="1">
        <v>0</v>
      </c>
      <c r="AN11" s="1">
        <v>1110.5</v>
      </c>
      <c r="AO11" s="1">
        <v>155.10000000000002</v>
      </c>
      <c r="AP11" s="1">
        <v>894.7</v>
      </c>
      <c r="AQ11" s="1">
        <v>173</v>
      </c>
      <c r="AR11" s="1">
        <v>0</v>
      </c>
      <c r="AS11" s="1">
        <v>1712.1</v>
      </c>
      <c r="AT11" s="1">
        <v>320.10000000000002</v>
      </c>
      <c r="AU11" s="1">
        <v>377.1</v>
      </c>
      <c r="AV11" s="1">
        <v>293.39999999999998</v>
      </c>
      <c r="AW11" s="1">
        <v>1543.9999999999991</v>
      </c>
      <c r="AX11" s="1">
        <v>73.099999999999994</v>
      </c>
      <c r="AY11" s="1">
        <v>3972.2000000000003</v>
      </c>
      <c r="AZ11" s="1">
        <v>0</v>
      </c>
      <c r="BA11" s="1">
        <v>168.9</v>
      </c>
      <c r="BB11" s="1">
        <v>1984.5</v>
      </c>
      <c r="BC11" s="1">
        <v>54</v>
      </c>
      <c r="BD11" s="1">
        <v>11509.7</v>
      </c>
      <c r="BE11" s="1">
        <v>604.4</v>
      </c>
      <c r="BF11" s="1">
        <v>2751.2000000000003</v>
      </c>
      <c r="BG11" s="1">
        <v>1230.1000000000001</v>
      </c>
      <c r="BH11" s="1">
        <v>13889.5</v>
      </c>
      <c r="BI11" s="1">
        <v>10742.7</v>
      </c>
      <c r="BJ11" s="1">
        <v>77.3</v>
      </c>
      <c r="BK11" s="1">
        <v>116.5</v>
      </c>
      <c r="BL11" s="1">
        <v>4863.6000000000004</v>
      </c>
      <c r="BM11" s="1">
        <v>368.29999999999995</v>
      </c>
      <c r="BN11" s="1">
        <v>104.1</v>
      </c>
      <c r="BO11" s="1">
        <v>290</v>
      </c>
      <c r="BP11" s="1">
        <v>0</v>
      </c>
      <c r="BQ11" s="1">
        <v>2500.1</v>
      </c>
      <c r="BR11" s="1">
        <v>253.2</v>
      </c>
      <c r="BS11" s="1">
        <v>252.79999999999998</v>
      </c>
      <c r="BT11" s="1">
        <v>7347.3999999999705</v>
      </c>
      <c r="BU11" s="1">
        <v>1066.3999999999901</v>
      </c>
      <c r="BV11" s="1">
        <v>0</v>
      </c>
      <c r="BW11" s="1">
        <v>373.3</v>
      </c>
      <c r="BX11" s="1">
        <v>38956</v>
      </c>
      <c r="BY11" s="1">
        <v>506.4</v>
      </c>
      <c r="BZ11" s="1">
        <v>113.2</v>
      </c>
      <c r="CA11" s="1">
        <v>7368.6</v>
      </c>
      <c r="CB11" s="1">
        <v>307.39999999999998</v>
      </c>
      <c r="CC11" s="1">
        <v>54.699999999999903</v>
      </c>
      <c r="CD11" s="1">
        <v>1323.0999999999901</v>
      </c>
      <c r="CE11" s="1">
        <v>1069.6999999999998</v>
      </c>
      <c r="CF11" s="1">
        <v>1370.5</v>
      </c>
      <c r="CG11" s="1">
        <v>3192.1</v>
      </c>
      <c r="CH11" s="1">
        <v>391630.89999999991</v>
      </c>
      <c r="CI11" s="1">
        <v>367.29999999999899</v>
      </c>
      <c r="CJ11" s="1">
        <v>1835.2</v>
      </c>
      <c r="CK11" s="1">
        <v>168.70000000000002</v>
      </c>
      <c r="CL11" s="1">
        <v>1680.5</v>
      </c>
      <c r="CM11" s="1">
        <v>505.5</v>
      </c>
      <c r="CN11" s="1">
        <v>377.9</v>
      </c>
      <c r="CO11" s="1">
        <v>232.5</v>
      </c>
      <c r="CP11" s="1">
        <v>54.5</v>
      </c>
      <c r="CQ11" s="1">
        <v>232.60000000000002</v>
      </c>
      <c r="CR11" s="1">
        <v>193.8</v>
      </c>
      <c r="CS11" s="1">
        <v>98.9</v>
      </c>
      <c r="CT11" s="1">
        <v>76428.599999999977</v>
      </c>
      <c r="CU11" s="1">
        <v>152.69999999999999</v>
      </c>
      <c r="CV11" s="1">
        <v>1865.4999999999998</v>
      </c>
      <c r="CW11" s="1">
        <v>500.7</v>
      </c>
      <c r="CX11" s="1">
        <v>1214.5999999999999</v>
      </c>
      <c r="CY11" s="1">
        <v>660.4</v>
      </c>
      <c r="CZ11" s="1">
        <v>297.89999999999998</v>
      </c>
      <c r="DA11" s="1">
        <v>633.5</v>
      </c>
      <c r="DB11" s="1">
        <v>319.60000000000002</v>
      </c>
      <c r="DC11" s="1">
        <v>179.7</v>
      </c>
      <c r="DD11" s="1">
        <v>525.20000000000005</v>
      </c>
      <c r="DE11" s="1">
        <v>628.29999999999995</v>
      </c>
      <c r="DF11" s="1">
        <v>317.10000000000002</v>
      </c>
      <c r="DG11" s="1">
        <v>373.4</v>
      </c>
      <c r="DH11" s="1">
        <v>139.5</v>
      </c>
      <c r="DI11" s="1">
        <v>33881.19999999999</v>
      </c>
      <c r="DJ11" s="1">
        <v>193.5</v>
      </c>
      <c r="DK11" s="1">
        <v>1353.9</v>
      </c>
      <c r="DL11" s="1">
        <v>812</v>
      </c>
      <c r="DM11" s="1">
        <v>9705.8999999999705</v>
      </c>
      <c r="DN11" s="1">
        <v>20574.399999999998</v>
      </c>
      <c r="DO11" s="1">
        <v>0</v>
      </c>
      <c r="DP11" s="1">
        <v>324.5</v>
      </c>
      <c r="DQ11" s="1">
        <v>1266.499999999998</v>
      </c>
      <c r="DR11" s="1">
        <v>75.400000000000006</v>
      </c>
      <c r="DS11" s="1">
        <v>564.4</v>
      </c>
      <c r="DT11" s="1">
        <v>3868.7</v>
      </c>
      <c r="DU11" s="1">
        <v>361.7</v>
      </c>
      <c r="DV11" s="1">
        <v>213.8</v>
      </c>
      <c r="DW11" s="1">
        <v>0</v>
      </c>
      <c r="DX11" s="1">
        <v>155.1</v>
      </c>
      <c r="DY11" s="1">
        <v>292.7</v>
      </c>
      <c r="DZ11" s="1">
        <v>995.7</v>
      </c>
      <c r="EA11" s="1">
        <v>3717.4</v>
      </c>
      <c r="EB11" s="1">
        <v>597.29999999999995</v>
      </c>
      <c r="EC11" s="1">
        <v>0</v>
      </c>
      <c r="ED11" s="1">
        <v>1086.3000000000002</v>
      </c>
      <c r="EE11" s="1">
        <v>16905.300000000003</v>
      </c>
      <c r="EF11" s="1">
        <v>239.2</v>
      </c>
      <c r="EG11" s="1">
        <v>836.9</v>
      </c>
      <c r="EH11" s="1">
        <v>1868.1</v>
      </c>
      <c r="EI11" s="1">
        <v>564.89999999999895</v>
      </c>
      <c r="EJ11" s="1">
        <v>1720</v>
      </c>
      <c r="EK11" s="1">
        <v>704.8</v>
      </c>
      <c r="EL11" s="1">
        <v>5312.9999999999891</v>
      </c>
      <c r="EM11" s="1">
        <v>166</v>
      </c>
      <c r="EN11" s="1">
        <v>0</v>
      </c>
      <c r="EO11" s="1">
        <v>788.8</v>
      </c>
      <c r="EP11" s="1">
        <v>3151.1</v>
      </c>
      <c r="EQ11" s="1">
        <v>77.2</v>
      </c>
      <c r="ER11" s="1">
        <v>2001.1</v>
      </c>
      <c r="ES11" s="1">
        <v>272.5</v>
      </c>
      <c r="ET11" s="1">
        <v>211</v>
      </c>
      <c r="EU11" s="1">
        <v>151.19999999999999</v>
      </c>
      <c r="EV11" s="1">
        <v>270</v>
      </c>
      <c r="EW11" s="1">
        <v>590.79999999999995</v>
      </c>
      <c r="EX11" s="1">
        <v>3515.7999999999993</v>
      </c>
      <c r="EY11" s="1">
        <v>1462.3</v>
      </c>
      <c r="EZ11" s="1">
        <v>14165.7</v>
      </c>
      <c r="FA11" s="1">
        <v>2947.9</v>
      </c>
      <c r="FB11" s="1">
        <v>2015.6</v>
      </c>
      <c r="FC11" s="1">
        <v>92.2</v>
      </c>
      <c r="FD11" s="1">
        <v>0</v>
      </c>
      <c r="FE11" s="1">
        <v>140.6</v>
      </c>
      <c r="FF11" s="1">
        <v>372.3</v>
      </c>
      <c r="FG11" s="1">
        <v>122</v>
      </c>
      <c r="FH11" s="1">
        <v>161</v>
      </c>
      <c r="FI11" s="1">
        <v>82.8</v>
      </c>
      <c r="FJ11" s="1">
        <v>0</v>
      </c>
      <c r="FK11" s="1">
        <v>139</v>
      </c>
      <c r="FL11" s="1">
        <v>0</v>
      </c>
      <c r="FM11" s="1">
        <v>145.4</v>
      </c>
      <c r="FN11" s="1">
        <v>0</v>
      </c>
      <c r="FO11" s="1">
        <v>29780.9</v>
      </c>
      <c r="FP11" s="1">
        <v>215.1</v>
      </c>
      <c r="FQ11" s="1">
        <v>387.4</v>
      </c>
      <c r="FR11" s="1">
        <v>270.3</v>
      </c>
      <c r="FS11" s="1">
        <v>2030.1999999999998</v>
      </c>
      <c r="FT11" s="1">
        <v>121</v>
      </c>
      <c r="FU11" s="1">
        <v>237.9</v>
      </c>
      <c r="FV11" s="1">
        <v>1851.1999999999989</v>
      </c>
      <c r="FW11" s="1">
        <v>174</v>
      </c>
      <c r="FX11" s="1">
        <v>1911</v>
      </c>
      <c r="FY11" s="1">
        <v>222.5</v>
      </c>
      <c r="FZ11" s="1">
        <v>397.2</v>
      </c>
      <c r="GA11" s="1">
        <v>0</v>
      </c>
      <c r="GB11" s="1">
        <v>7863.5999999999995</v>
      </c>
      <c r="GC11" s="1">
        <v>282.10000000000002</v>
      </c>
      <c r="GD11" s="1">
        <v>0</v>
      </c>
      <c r="GE11" s="1">
        <v>98.1</v>
      </c>
      <c r="GF11" s="1">
        <v>446.7</v>
      </c>
      <c r="GG11" s="1">
        <v>2856.2</v>
      </c>
      <c r="GH11" s="1">
        <v>2706.1</v>
      </c>
      <c r="GI11" s="1">
        <v>205</v>
      </c>
      <c r="GJ11" s="1">
        <v>193.49999999999901</v>
      </c>
      <c r="GK11" s="1">
        <v>1313.5</v>
      </c>
      <c r="GL11" s="1">
        <v>213.6</v>
      </c>
      <c r="GM11" s="1">
        <v>12569.8</v>
      </c>
      <c r="GN11" s="1">
        <v>0</v>
      </c>
      <c r="GO11" s="1">
        <v>330.29999999999899</v>
      </c>
      <c r="GP11" s="1">
        <v>159.69999999999999</v>
      </c>
      <c r="GQ11" s="1">
        <v>280.60000000000002</v>
      </c>
      <c r="GR11" s="1">
        <v>4979.7</v>
      </c>
      <c r="GS11" s="1">
        <v>0</v>
      </c>
      <c r="GT11" s="1">
        <v>153</v>
      </c>
      <c r="GU11" s="1">
        <v>12553.499999999991</v>
      </c>
      <c r="GV11" s="1">
        <v>1656</v>
      </c>
      <c r="GW11" s="1">
        <v>1443.6000000000001</v>
      </c>
      <c r="GX11" s="1">
        <v>715</v>
      </c>
      <c r="GY11" s="1">
        <v>2873.6</v>
      </c>
      <c r="GZ11" s="1">
        <v>189</v>
      </c>
      <c r="HA11" s="1">
        <v>1532.8999999999901</v>
      </c>
      <c r="HB11" s="1">
        <v>3131.6</v>
      </c>
      <c r="HC11" s="1">
        <v>0</v>
      </c>
      <c r="HD11" s="1">
        <v>0</v>
      </c>
      <c r="HE11" s="1">
        <v>748</v>
      </c>
      <c r="HF11" s="1">
        <v>58.3</v>
      </c>
      <c r="HG11" s="1">
        <v>0</v>
      </c>
      <c r="HH11" s="3"/>
      <c r="HJ11" s="1"/>
    </row>
    <row r="12" spans="1:221" x14ac:dyDescent="0.25">
      <c r="A12" t="s">
        <v>1</v>
      </c>
      <c r="B12" t="s">
        <v>250</v>
      </c>
      <c r="C12" t="str">
        <f t="shared" si="0"/>
        <v>BOL-EU</v>
      </c>
      <c r="D12">
        <v>0</v>
      </c>
      <c r="E12" s="1">
        <v>0</v>
      </c>
      <c r="F12" s="1">
        <v>260.5</v>
      </c>
      <c r="G12" s="1">
        <v>0</v>
      </c>
      <c r="H12" s="1">
        <v>0</v>
      </c>
      <c r="I12" s="1">
        <v>0</v>
      </c>
      <c r="J12" s="1">
        <v>2276.5</v>
      </c>
      <c r="K12" s="1">
        <v>0</v>
      </c>
      <c r="L12" s="1">
        <v>0</v>
      </c>
      <c r="M12" s="1">
        <v>0</v>
      </c>
      <c r="N12" s="1">
        <v>0</v>
      </c>
      <c r="O12" s="1">
        <v>0</v>
      </c>
      <c r="P12" s="1">
        <v>356.8</v>
      </c>
      <c r="Q12" s="1">
        <v>0</v>
      </c>
      <c r="R12" s="1">
        <v>1056.5999999999999</v>
      </c>
      <c r="S12" s="1">
        <v>0</v>
      </c>
      <c r="T12" s="1">
        <v>2087.5</v>
      </c>
      <c r="U12" s="1">
        <v>464.4</v>
      </c>
      <c r="V12" s="1">
        <v>0</v>
      </c>
      <c r="W12" s="1">
        <v>0</v>
      </c>
      <c r="X12" s="1">
        <v>122.4</v>
      </c>
      <c r="Y12" s="1">
        <v>0</v>
      </c>
      <c r="Z12" s="1">
        <v>0</v>
      </c>
      <c r="AA12" s="1">
        <v>0</v>
      </c>
      <c r="AB12" s="1">
        <v>26.1</v>
      </c>
      <c r="AC12" s="1">
        <v>0</v>
      </c>
      <c r="AD12" s="1">
        <v>0</v>
      </c>
      <c r="AE12" s="1">
        <v>0</v>
      </c>
      <c r="AF12" s="1">
        <v>0</v>
      </c>
      <c r="AG12" s="1">
        <v>0</v>
      </c>
      <c r="AH12" s="1">
        <v>226.4</v>
      </c>
      <c r="AI12" s="1">
        <v>134.6</v>
      </c>
      <c r="AJ12" s="1">
        <v>0</v>
      </c>
      <c r="AK12" s="1">
        <v>0</v>
      </c>
      <c r="AL12" s="1">
        <v>3097.6999999999989</v>
      </c>
      <c r="AM12" s="1">
        <v>0</v>
      </c>
      <c r="AN12" s="1">
        <v>89.7</v>
      </c>
      <c r="AO12" s="1">
        <v>0</v>
      </c>
      <c r="AP12" s="1">
        <v>462.8</v>
      </c>
      <c r="AQ12" s="1">
        <v>0</v>
      </c>
      <c r="AR12" s="1">
        <v>0</v>
      </c>
      <c r="AS12" s="1">
        <v>0</v>
      </c>
      <c r="AT12" s="1">
        <v>0</v>
      </c>
      <c r="AU12" s="1">
        <v>0</v>
      </c>
      <c r="AV12" s="1">
        <v>0</v>
      </c>
      <c r="AW12" s="1">
        <v>818.8</v>
      </c>
      <c r="AX12" s="1">
        <v>0</v>
      </c>
      <c r="AY12" s="1">
        <v>577.79999999999995</v>
      </c>
      <c r="AZ12" s="1">
        <v>0</v>
      </c>
      <c r="BA12" s="1">
        <v>0</v>
      </c>
      <c r="BB12" s="1">
        <v>0</v>
      </c>
      <c r="BC12" s="1">
        <v>769.4</v>
      </c>
      <c r="BD12" s="1">
        <v>0</v>
      </c>
      <c r="BE12" s="1">
        <v>0</v>
      </c>
      <c r="BF12" s="1">
        <v>76</v>
      </c>
      <c r="BG12" s="1">
        <v>2163.1</v>
      </c>
      <c r="BH12" s="1">
        <v>253.7</v>
      </c>
      <c r="BI12" s="1">
        <v>312.29999999999899</v>
      </c>
      <c r="BJ12" s="1">
        <v>0</v>
      </c>
      <c r="BK12" s="1">
        <v>0</v>
      </c>
      <c r="BL12" s="1">
        <v>0</v>
      </c>
      <c r="BM12" s="1">
        <v>64.099999999999994</v>
      </c>
      <c r="BN12" s="1">
        <v>499.9</v>
      </c>
      <c r="BO12" s="1">
        <v>503.2</v>
      </c>
      <c r="BP12" s="1">
        <v>0</v>
      </c>
      <c r="BQ12" s="1">
        <v>1031.8</v>
      </c>
      <c r="BR12" s="1">
        <v>0</v>
      </c>
      <c r="BS12" s="1">
        <v>0</v>
      </c>
      <c r="BT12" s="1">
        <v>1003</v>
      </c>
      <c r="BU12" s="1">
        <v>0</v>
      </c>
      <c r="BV12" s="1">
        <v>71.599999999999994</v>
      </c>
      <c r="BW12" s="1">
        <v>0</v>
      </c>
      <c r="BX12" s="1">
        <v>62.3</v>
      </c>
      <c r="BY12" s="1">
        <v>77.8</v>
      </c>
      <c r="BZ12" s="1">
        <v>0</v>
      </c>
      <c r="CA12" s="1">
        <v>1578.2</v>
      </c>
      <c r="CB12" s="1">
        <v>0</v>
      </c>
      <c r="CC12" s="1">
        <v>0</v>
      </c>
      <c r="CD12" s="1">
        <v>381.29999999999899</v>
      </c>
      <c r="CE12" s="1">
        <v>669.5</v>
      </c>
      <c r="CF12" s="1">
        <v>110.8</v>
      </c>
      <c r="CG12" s="1">
        <v>0</v>
      </c>
      <c r="CH12" s="1">
        <v>13884.19999999999</v>
      </c>
      <c r="CI12" s="1">
        <v>0</v>
      </c>
      <c r="CJ12" s="1">
        <v>0</v>
      </c>
      <c r="CK12" s="1">
        <v>1556.1</v>
      </c>
      <c r="CL12" s="1">
        <v>475.099999999999</v>
      </c>
      <c r="CM12" s="1">
        <v>0</v>
      </c>
      <c r="CN12" s="1">
        <v>0</v>
      </c>
      <c r="CO12" s="1">
        <v>0</v>
      </c>
      <c r="CP12" s="1">
        <v>0</v>
      </c>
      <c r="CQ12" s="1">
        <v>0</v>
      </c>
      <c r="CR12" s="1">
        <v>0</v>
      </c>
      <c r="CS12" s="1">
        <v>0</v>
      </c>
      <c r="CT12" s="1">
        <v>9933.4999999999891</v>
      </c>
      <c r="CU12" s="1">
        <v>64</v>
      </c>
      <c r="CV12" s="1">
        <v>0</v>
      </c>
      <c r="CW12" s="1">
        <v>0</v>
      </c>
      <c r="CX12" s="1">
        <v>0</v>
      </c>
      <c r="CY12" s="1">
        <v>0</v>
      </c>
      <c r="CZ12" s="1">
        <v>0</v>
      </c>
      <c r="DA12" s="1">
        <v>0</v>
      </c>
      <c r="DB12" s="1">
        <v>0</v>
      </c>
      <c r="DC12" s="1">
        <v>0</v>
      </c>
      <c r="DD12" s="1">
        <v>0</v>
      </c>
      <c r="DE12" s="1">
        <v>0</v>
      </c>
      <c r="DF12" s="1">
        <v>0</v>
      </c>
      <c r="DG12" s="1">
        <v>0</v>
      </c>
      <c r="DH12" s="1">
        <v>0</v>
      </c>
      <c r="DI12" s="1">
        <v>2778</v>
      </c>
      <c r="DJ12" s="1">
        <v>0</v>
      </c>
      <c r="DK12" s="1">
        <v>65.8</v>
      </c>
      <c r="DL12" s="1">
        <v>0</v>
      </c>
      <c r="DM12" s="1">
        <v>3255.7</v>
      </c>
      <c r="DN12" s="1">
        <v>2746.1</v>
      </c>
      <c r="DO12" s="1">
        <v>0</v>
      </c>
      <c r="DP12" s="1">
        <v>0</v>
      </c>
      <c r="DQ12" s="1">
        <v>2589</v>
      </c>
      <c r="DR12" s="1">
        <v>0</v>
      </c>
      <c r="DS12" s="1">
        <v>287.39999999999998</v>
      </c>
      <c r="DT12" s="1">
        <v>0</v>
      </c>
      <c r="DU12" s="1">
        <v>267.89999999999998</v>
      </c>
      <c r="DV12" s="1">
        <v>28.9</v>
      </c>
      <c r="DW12" s="1">
        <v>279.2</v>
      </c>
      <c r="DX12" s="1">
        <v>0</v>
      </c>
      <c r="DY12" s="1">
        <v>0</v>
      </c>
      <c r="DZ12" s="1">
        <v>0</v>
      </c>
      <c r="EA12" s="1">
        <v>98.7</v>
      </c>
      <c r="EB12" s="1">
        <v>0</v>
      </c>
      <c r="EC12" s="1">
        <v>163.5</v>
      </c>
      <c r="ED12" s="1">
        <v>222.7</v>
      </c>
      <c r="EE12" s="1">
        <v>763.90000000000009</v>
      </c>
      <c r="EF12" s="1">
        <v>883</v>
      </c>
      <c r="EG12" s="1">
        <v>429</v>
      </c>
      <c r="EH12" s="1">
        <v>69.3</v>
      </c>
      <c r="EI12" s="1">
        <v>70.2</v>
      </c>
      <c r="EJ12" s="1">
        <v>24.4</v>
      </c>
      <c r="EK12" s="1">
        <v>7132.6</v>
      </c>
      <c r="EL12" s="1">
        <v>0</v>
      </c>
      <c r="EM12" s="1">
        <v>0</v>
      </c>
      <c r="EN12" s="1">
        <v>0</v>
      </c>
      <c r="EO12" s="1">
        <v>266.60000000000002</v>
      </c>
      <c r="EP12" s="1">
        <v>0</v>
      </c>
      <c r="EQ12" s="1">
        <v>0</v>
      </c>
      <c r="ER12" s="1">
        <v>372.90000000000003</v>
      </c>
      <c r="ES12" s="1">
        <v>0</v>
      </c>
      <c r="ET12" s="1">
        <v>0</v>
      </c>
      <c r="EU12" s="1">
        <v>367.8</v>
      </c>
      <c r="EV12" s="1">
        <v>0</v>
      </c>
      <c r="EW12" s="1">
        <v>0</v>
      </c>
      <c r="EX12" s="1">
        <v>0</v>
      </c>
      <c r="EY12" s="1">
        <v>1503.5</v>
      </c>
      <c r="EZ12" s="1">
        <v>4547.0999999999904</v>
      </c>
      <c r="FA12" s="1">
        <v>863.6</v>
      </c>
      <c r="FB12" s="1">
        <v>347.9</v>
      </c>
      <c r="FC12" s="1">
        <v>372</v>
      </c>
      <c r="FD12" s="1">
        <v>0</v>
      </c>
      <c r="FE12" s="1">
        <v>0</v>
      </c>
      <c r="FF12" s="1">
        <v>0</v>
      </c>
      <c r="FG12" s="1">
        <v>0</v>
      </c>
      <c r="FH12" s="1">
        <v>0</v>
      </c>
      <c r="FI12" s="1">
        <v>0</v>
      </c>
      <c r="FJ12" s="1">
        <v>75.5</v>
      </c>
      <c r="FK12" s="1">
        <v>0</v>
      </c>
      <c r="FL12" s="1">
        <v>0</v>
      </c>
      <c r="FM12" s="1">
        <v>0</v>
      </c>
      <c r="FN12" s="1">
        <v>0</v>
      </c>
      <c r="FO12" s="1">
        <v>3234.7</v>
      </c>
      <c r="FP12" s="1">
        <v>278.2</v>
      </c>
      <c r="FQ12" s="1">
        <v>0</v>
      </c>
      <c r="FR12" s="1">
        <v>855</v>
      </c>
      <c r="FS12" s="1">
        <v>0</v>
      </c>
      <c r="FT12" s="1">
        <v>0</v>
      </c>
      <c r="FU12" s="1">
        <v>0</v>
      </c>
      <c r="FV12" s="1">
        <v>991.49999999999909</v>
      </c>
      <c r="FW12" s="1">
        <v>0</v>
      </c>
      <c r="FX12" s="1">
        <v>0</v>
      </c>
      <c r="FY12" s="1">
        <v>0</v>
      </c>
      <c r="FZ12" s="1">
        <v>0</v>
      </c>
      <c r="GA12" s="1">
        <v>0</v>
      </c>
      <c r="GB12" s="1">
        <v>317.10000000000002</v>
      </c>
      <c r="GC12" s="1">
        <v>0</v>
      </c>
      <c r="GD12" s="1">
        <v>0</v>
      </c>
      <c r="GE12" s="1">
        <v>275.89999999999998</v>
      </c>
      <c r="GF12" s="1">
        <v>15.2</v>
      </c>
      <c r="GG12" s="1">
        <v>5452.1</v>
      </c>
      <c r="GH12" s="1">
        <v>0</v>
      </c>
      <c r="GI12" s="1">
        <v>0</v>
      </c>
      <c r="GJ12" s="1">
        <v>0</v>
      </c>
      <c r="GK12" s="1">
        <v>237.5</v>
      </c>
      <c r="GL12" s="1">
        <v>0</v>
      </c>
      <c r="GM12" s="1">
        <v>30.1</v>
      </c>
      <c r="GN12" s="1">
        <v>0</v>
      </c>
      <c r="GO12" s="1">
        <v>61.3</v>
      </c>
      <c r="GP12" s="1">
        <v>0</v>
      </c>
      <c r="GQ12" s="1">
        <v>50.7</v>
      </c>
      <c r="GR12" s="1">
        <v>0</v>
      </c>
      <c r="GS12" s="1">
        <v>0</v>
      </c>
      <c r="GT12" s="1">
        <v>0</v>
      </c>
      <c r="GU12" s="1">
        <v>0</v>
      </c>
      <c r="GV12" s="1">
        <v>0</v>
      </c>
      <c r="GW12" s="1">
        <v>206.1</v>
      </c>
      <c r="GX12" s="1">
        <v>0</v>
      </c>
      <c r="GY12" s="1">
        <v>0</v>
      </c>
      <c r="GZ12" s="1">
        <v>0</v>
      </c>
      <c r="HA12" s="1">
        <v>39.200000000000003</v>
      </c>
      <c r="HB12" s="1">
        <v>654.79999999999995</v>
      </c>
      <c r="HC12" s="1">
        <v>0</v>
      </c>
      <c r="HD12" s="1">
        <v>177.1</v>
      </c>
      <c r="HE12" s="1">
        <v>0</v>
      </c>
      <c r="HF12" s="1">
        <v>173</v>
      </c>
      <c r="HG12" s="1">
        <v>267.10000000000002</v>
      </c>
      <c r="HH12" s="3"/>
      <c r="HJ12" s="1"/>
    </row>
    <row r="13" spans="1:221" x14ac:dyDescent="0.25">
      <c r="A13" t="s">
        <v>1</v>
      </c>
      <c r="B13" t="s">
        <v>251</v>
      </c>
      <c r="C13" t="str">
        <f t="shared" si="0"/>
        <v>BOL-ZEU</v>
      </c>
      <c r="D13">
        <v>0</v>
      </c>
      <c r="E13" s="1">
        <v>0</v>
      </c>
      <c r="F13" s="1">
        <v>0</v>
      </c>
      <c r="G13" s="1">
        <v>0</v>
      </c>
      <c r="H13" s="1">
        <v>0</v>
      </c>
      <c r="I13" s="1">
        <v>0</v>
      </c>
      <c r="J13" s="1">
        <v>0</v>
      </c>
      <c r="K13" s="1">
        <v>0</v>
      </c>
      <c r="L13" s="1">
        <v>0</v>
      </c>
      <c r="M13" s="1">
        <v>0</v>
      </c>
      <c r="N13" s="1">
        <v>0</v>
      </c>
      <c r="O13" s="1">
        <v>0</v>
      </c>
      <c r="P13" s="1">
        <v>88.5</v>
      </c>
      <c r="Q13" s="1">
        <v>0</v>
      </c>
      <c r="R13" s="1">
        <v>0</v>
      </c>
      <c r="S13" s="1">
        <v>0</v>
      </c>
      <c r="T13" s="1">
        <v>0</v>
      </c>
      <c r="U13" s="1">
        <v>0</v>
      </c>
      <c r="V13" s="1">
        <v>0</v>
      </c>
      <c r="W13" s="1">
        <v>0</v>
      </c>
      <c r="X13" s="1">
        <v>0</v>
      </c>
      <c r="Y13" s="1">
        <v>0</v>
      </c>
      <c r="Z13" s="1">
        <v>0</v>
      </c>
      <c r="AA13" s="1">
        <v>0</v>
      </c>
      <c r="AB13" s="1">
        <v>0</v>
      </c>
      <c r="AC13" s="1">
        <v>0</v>
      </c>
      <c r="AD13" s="1">
        <v>0</v>
      </c>
      <c r="AE13" s="1">
        <v>0</v>
      </c>
      <c r="AF13" s="1">
        <v>0</v>
      </c>
      <c r="AG13" s="1">
        <v>0</v>
      </c>
      <c r="AH13" s="1">
        <v>0</v>
      </c>
      <c r="AI13" s="1">
        <v>0</v>
      </c>
      <c r="AJ13" s="1">
        <v>0</v>
      </c>
      <c r="AK13" s="1">
        <v>0</v>
      </c>
      <c r="AL13" s="1">
        <v>0</v>
      </c>
      <c r="AM13" s="1">
        <v>0</v>
      </c>
      <c r="AN13" s="1">
        <v>53</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c r="BG13" s="1">
        <v>0</v>
      </c>
      <c r="BH13" s="1">
        <v>999.5</v>
      </c>
      <c r="BI13" s="1">
        <v>0</v>
      </c>
      <c r="BJ13" s="1">
        <v>0</v>
      </c>
      <c r="BK13" s="1">
        <v>0</v>
      </c>
      <c r="BL13" s="1">
        <v>0</v>
      </c>
      <c r="BM13" s="1">
        <v>0</v>
      </c>
      <c r="BN13" s="1">
        <v>0</v>
      </c>
      <c r="BO13" s="1">
        <v>422.7</v>
      </c>
      <c r="BP13" s="1">
        <v>0</v>
      </c>
      <c r="BQ13" s="1">
        <v>0</v>
      </c>
      <c r="BR13" s="1">
        <v>0</v>
      </c>
      <c r="BS13" s="1">
        <v>0</v>
      </c>
      <c r="BT13" s="1">
        <v>0</v>
      </c>
      <c r="BU13" s="1">
        <v>0</v>
      </c>
      <c r="BV13" s="1">
        <v>0</v>
      </c>
      <c r="BW13" s="1">
        <v>0</v>
      </c>
      <c r="BX13" s="1">
        <v>434.2</v>
      </c>
      <c r="BY13" s="1">
        <v>32.4</v>
      </c>
      <c r="BZ13" s="1">
        <v>0</v>
      </c>
      <c r="CA13" s="1">
        <v>0</v>
      </c>
      <c r="CB13" s="1">
        <v>0</v>
      </c>
      <c r="CC13" s="1">
        <v>0</v>
      </c>
      <c r="CD13" s="1">
        <v>0</v>
      </c>
      <c r="CE13" s="1">
        <v>0</v>
      </c>
      <c r="CF13" s="1">
        <v>0</v>
      </c>
      <c r="CG13" s="1">
        <v>0</v>
      </c>
      <c r="CH13" s="1">
        <v>3429.4999999999905</v>
      </c>
      <c r="CI13" s="1">
        <v>0</v>
      </c>
      <c r="CJ13" s="1">
        <v>0</v>
      </c>
      <c r="CK13" s="1">
        <v>0</v>
      </c>
      <c r="CL13" s="1">
        <v>0</v>
      </c>
      <c r="CM13" s="1">
        <v>0</v>
      </c>
      <c r="CN13" s="1">
        <v>0</v>
      </c>
      <c r="CO13" s="1">
        <v>0</v>
      </c>
      <c r="CP13" s="1">
        <v>80.5</v>
      </c>
      <c r="CQ13" s="1">
        <v>0</v>
      </c>
      <c r="CR13" s="1">
        <v>0</v>
      </c>
      <c r="CS13" s="1">
        <v>0</v>
      </c>
      <c r="CT13" s="1">
        <v>34872.6</v>
      </c>
      <c r="CU13" s="1">
        <v>0</v>
      </c>
      <c r="CV13" s="1">
        <v>0</v>
      </c>
      <c r="CW13" s="1">
        <v>0</v>
      </c>
      <c r="CX13" s="1">
        <v>0</v>
      </c>
      <c r="CY13" s="1">
        <v>0</v>
      </c>
      <c r="CZ13" s="1">
        <v>0</v>
      </c>
      <c r="DA13" s="1">
        <v>0</v>
      </c>
      <c r="DB13" s="1">
        <v>0</v>
      </c>
      <c r="DC13" s="1">
        <v>0</v>
      </c>
      <c r="DD13" s="1">
        <v>0</v>
      </c>
      <c r="DE13" s="1">
        <v>0</v>
      </c>
      <c r="DF13" s="1">
        <v>0</v>
      </c>
      <c r="DG13" s="1">
        <v>0</v>
      </c>
      <c r="DH13" s="1">
        <v>243.79999999999899</v>
      </c>
      <c r="DI13" s="1">
        <v>2123.1999999999998</v>
      </c>
      <c r="DJ13" s="1">
        <v>0</v>
      </c>
      <c r="DK13" s="1">
        <v>0</v>
      </c>
      <c r="DL13" s="1">
        <v>0</v>
      </c>
      <c r="DM13" s="1">
        <v>0</v>
      </c>
      <c r="DN13" s="1">
        <v>0</v>
      </c>
      <c r="DO13" s="1">
        <v>0</v>
      </c>
      <c r="DP13" s="1">
        <v>0</v>
      </c>
      <c r="DQ13" s="1">
        <v>1282.7</v>
      </c>
      <c r="DR13" s="1">
        <v>0</v>
      </c>
      <c r="DS13" s="1">
        <v>0</v>
      </c>
      <c r="DT13" s="1">
        <v>0</v>
      </c>
      <c r="DU13" s="1">
        <v>568.5</v>
      </c>
      <c r="DV13" s="1">
        <v>0</v>
      </c>
      <c r="DW13" s="1">
        <v>0</v>
      </c>
      <c r="DX13" s="1">
        <v>0</v>
      </c>
      <c r="DY13" s="1">
        <v>0</v>
      </c>
      <c r="DZ13" s="1">
        <v>0</v>
      </c>
      <c r="EA13" s="1">
        <v>0</v>
      </c>
      <c r="EB13" s="1">
        <v>0</v>
      </c>
      <c r="EC13" s="1">
        <v>0</v>
      </c>
      <c r="ED13" s="1">
        <v>0</v>
      </c>
      <c r="EE13" s="1">
        <v>0</v>
      </c>
      <c r="EF13" s="1">
        <v>0</v>
      </c>
      <c r="EG13" s="1">
        <v>0</v>
      </c>
      <c r="EH13" s="1">
        <v>0</v>
      </c>
      <c r="EI13" s="1">
        <v>0</v>
      </c>
      <c r="EJ13" s="1">
        <v>0</v>
      </c>
      <c r="EK13" s="1">
        <v>2195.1000000000004</v>
      </c>
      <c r="EL13" s="1">
        <v>0</v>
      </c>
      <c r="EM13" s="1">
        <v>0</v>
      </c>
      <c r="EN13" s="1">
        <v>0</v>
      </c>
      <c r="EO13" s="1">
        <v>0</v>
      </c>
      <c r="EP13" s="1">
        <v>0</v>
      </c>
      <c r="EQ13" s="1">
        <v>0</v>
      </c>
      <c r="ER13" s="1">
        <v>33.9</v>
      </c>
      <c r="ES13" s="1">
        <v>0</v>
      </c>
      <c r="ET13" s="1">
        <v>0</v>
      </c>
      <c r="EU13" s="1">
        <v>0</v>
      </c>
      <c r="EV13" s="1">
        <v>0</v>
      </c>
      <c r="EW13" s="1">
        <v>0</v>
      </c>
      <c r="EX13" s="1">
        <v>0</v>
      </c>
      <c r="EY13" s="1">
        <v>0</v>
      </c>
      <c r="EZ13" s="1">
        <v>508.7</v>
      </c>
      <c r="FA13" s="1">
        <v>0</v>
      </c>
      <c r="FB13" s="1">
        <v>0</v>
      </c>
      <c r="FC13" s="1">
        <v>0</v>
      </c>
      <c r="FD13" s="1">
        <v>0</v>
      </c>
      <c r="FE13" s="1">
        <v>0</v>
      </c>
      <c r="FF13" s="1">
        <v>0</v>
      </c>
      <c r="FG13" s="1">
        <v>0</v>
      </c>
      <c r="FH13" s="1">
        <v>0</v>
      </c>
      <c r="FI13" s="1">
        <v>0</v>
      </c>
      <c r="FJ13" s="1">
        <v>0</v>
      </c>
      <c r="FK13" s="1">
        <v>0</v>
      </c>
      <c r="FL13" s="1">
        <v>0</v>
      </c>
      <c r="FM13" s="1">
        <v>0</v>
      </c>
      <c r="FN13" s="1">
        <v>0</v>
      </c>
      <c r="FO13" s="1">
        <v>90.6</v>
      </c>
      <c r="FP13" s="1">
        <v>0</v>
      </c>
      <c r="FQ13" s="1">
        <v>0</v>
      </c>
      <c r="FR13" s="1">
        <v>0</v>
      </c>
      <c r="FS13" s="1">
        <v>0</v>
      </c>
      <c r="FT13" s="1">
        <v>0</v>
      </c>
      <c r="FU13" s="1">
        <v>0</v>
      </c>
      <c r="FV13" s="1">
        <v>472.2</v>
      </c>
      <c r="FW13" s="1">
        <v>0</v>
      </c>
      <c r="FX13" s="1">
        <v>0</v>
      </c>
      <c r="FY13" s="1">
        <v>0</v>
      </c>
      <c r="FZ13" s="1">
        <v>0</v>
      </c>
      <c r="GA13" s="1">
        <v>0</v>
      </c>
      <c r="GB13" s="1">
        <v>0</v>
      </c>
      <c r="GC13" s="1">
        <v>0</v>
      </c>
      <c r="GD13" s="1">
        <v>0</v>
      </c>
      <c r="GE13" s="1">
        <v>0</v>
      </c>
      <c r="GF13" s="1">
        <v>0</v>
      </c>
      <c r="GG13" s="1">
        <v>0</v>
      </c>
      <c r="GH13" s="1">
        <v>0</v>
      </c>
      <c r="GI13" s="1">
        <v>0</v>
      </c>
      <c r="GJ13" s="1">
        <v>0</v>
      </c>
      <c r="GK13" s="1">
        <v>0</v>
      </c>
      <c r="GL13" s="1">
        <v>0</v>
      </c>
      <c r="GM13" s="1">
        <v>0</v>
      </c>
      <c r="GN13" s="1">
        <v>0</v>
      </c>
      <c r="GO13" s="1">
        <v>0</v>
      </c>
      <c r="GP13" s="1">
        <v>0</v>
      </c>
      <c r="GQ13" s="1">
        <v>0</v>
      </c>
      <c r="GR13" s="1">
        <v>0</v>
      </c>
      <c r="GS13" s="1">
        <v>289.10000000000002</v>
      </c>
      <c r="GT13" s="1">
        <v>0</v>
      </c>
      <c r="GU13" s="1">
        <v>0</v>
      </c>
      <c r="GV13" s="1">
        <v>0</v>
      </c>
      <c r="GW13" s="1">
        <v>0</v>
      </c>
      <c r="GX13" s="1">
        <v>0</v>
      </c>
      <c r="GY13" s="1">
        <v>0</v>
      </c>
      <c r="GZ13" s="1">
        <v>0</v>
      </c>
      <c r="HA13" s="1">
        <v>41.2</v>
      </c>
      <c r="HB13" s="1">
        <v>0</v>
      </c>
      <c r="HC13" s="1">
        <v>366.6</v>
      </c>
      <c r="HD13" s="1">
        <v>0</v>
      </c>
      <c r="HE13" s="1">
        <v>0</v>
      </c>
      <c r="HF13" s="1">
        <v>0</v>
      </c>
      <c r="HG13" s="1">
        <v>0</v>
      </c>
      <c r="HH13" s="3"/>
      <c r="HJ13" s="1"/>
    </row>
    <row r="14" spans="1:221" x14ac:dyDescent="0.25">
      <c r="A14" t="s">
        <v>2</v>
      </c>
      <c r="B14" t="s">
        <v>249</v>
      </c>
      <c r="C14" t="str">
        <f t="shared" si="0"/>
        <v>DRUP-EN</v>
      </c>
      <c r="D14">
        <v>40112.1</v>
      </c>
      <c r="E14" s="1">
        <v>4076.6</v>
      </c>
      <c r="F14" s="1">
        <v>1203.399999999999</v>
      </c>
      <c r="G14" s="1">
        <v>7519.0999999999894</v>
      </c>
      <c r="H14" s="1">
        <v>2189.5</v>
      </c>
      <c r="I14" s="1">
        <v>202.5</v>
      </c>
      <c r="J14" s="1">
        <v>15842.300000000001</v>
      </c>
      <c r="K14" s="1">
        <v>287.60000000000002</v>
      </c>
      <c r="L14" s="1">
        <v>3212.3999999999983</v>
      </c>
      <c r="M14" s="1">
        <v>1849.4999999999989</v>
      </c>
      <c r="N14" s="1">
        <v>5598.3</v>
      </c>
      <c r="O14" s="1">
        <v>6071.2999999999884</v>
      </c>
      <c r="P14" s="1">
        <v>2335.5</v>
      </c>
      <c r="Q14" s="1">
        <v>6898.7999999999902</v>
      </c>
      <c r="R14" s="1">
        <v>32292.899999999987</v>
      </c>
      <c r="S14" s="1">
        <v>752.8</v>
      </c>
      <c r="T14" s="1">
        <v>241505.89999999979</v>
      </c>
      <c r="U14" s="1">
        <v>14397.5</v>
      </c>
      <c r="V14" s="1">
        <v>6925.5999999999985</v>
      </c>
      <c r="W14" s="1">
        <v>4684.3999999999905</v>
      </c>
      <c r="X14" s="1">
        <v>420.7</v>
      </c>
      <c r="Y14" s="1">
        <v>198.4</v>
      </c>
      <c r="Z14" s="1">
        <v>1024.2</v>
      </c>
      <c r="AA14" s="1">
        <v>2229.6999999999998</v>
      </c>
      <c r="AB14" s="1">
        <v>17865.099999999999</v>
      </c>
      <c r="AC14" s="1">
        <v>74.3</v>
      </c>
      <c r="AD14" s="1">
        <v>6227.0999999999976</v>
      </c>
      <c r="AE14" s="1">
        <v>39.9</v>
      </c>
      <c r="AF14" s="1">
        <v>1350.999999999998</v>
      </c>
      <c r="AG14" s="1">
        <v>1219.5</v>
      </c>
      <c r="AH14" s="1">
        <v>2227.2999999999988</v>
      </c>
      <c r="AI14" s="1">
        <v>498.49999999999898</v>
      </c>
      <c r="AJ14" s="1">
        <v>10542.599999999989</v>
      </c>
      <c r="AK14" s="1">
        <v>1262.7999999999988</v>
      </c>
      <c r="AL14" s="1">
        <v>59947.699999999808</v>
      </c>
      <c r="AM14" s="1">
        <v>3868.8</v>
      </c>
      <c r="AN14" s="1">
        <v>16157.799999999979</v>
      </c>
      <c r="AO14" s="1">
        <v>2679.7</v>
      </c>
      <c r="AP14" s="1">
        <v>3666.199999999998</v>
      </c>
      <c r="AQ14" s="1">
        <v>811.6</v>
      </c>
      <c r="AR14" s="1">
        <v>1182.4000000000001</v>
      </c>
      <c r="AS14" s="1">
        <v>19524.2</v>
      </c>
      <c r="AT14" s="1">
        <v>1654.6000000000001</v>
      </c>
      <c r="AU14" s="1">
        <v>1742.899999999999</v>
      </c>
      <c r="AV14" s="1">
        <v>295.19999999999902</v>
      </c>
      <c r="AW14" s="1">
        <v>33596.199999999881</v>
      </c>
      <c r="AX14" s="1">
        <v>5003.7000000000007</v>
      </c>
      <c r="AY14" s="1">
        <v>18348.5</v>
      </c>
      <c r="AZ14" s="1">
        <v>252.3</v>
      </c>
      <c r="BA14" s="1">
        <v>2667.7</v>
      </c>
      <c r="BB14" s="1">
        <v>15647.89999999998</v>
      </c>
      <c r="BC14" s="1">
        <v>9217.8999999999905</v>
      </c>
      <c r="BD14" s="1">
        <v>23673.199999999939</v>
      </c>
      <c r="BE14" s="1">
        <v>3701.6999999999989</v>
      </c>
      <c r="BF14" s="1">
        <v>25887.999999999993</v>
      </c>
      <c r="BG14" s="1">
        <v>11428.899999999998</v>
      </c>
      <c r="BH14" s="1">
        <v>26070.1</v>
      </c>
      <c r="BI14" s="1">
        <v>36337.599999999969</v>
      </c>
      <c r="BJ14" s="1">
        <v>103</v>
      </c>
      <c r="BK14" s="1">
        <v>181.1</v>
      </c>
      <c r="BL14" s="1">
        <v>44938.8999999999</v>
      </c>
      <c r="BM14" s="1">
        <v>6179.0999999999894</v>
      </c>
      <c r="BN14" s="1">
        <v>8895.4</v>
      </c>
      <c r="BO14" s="1">
        <v>2323.4999999999991</v>
      </c>
      <c r="BP14" s="1">
        <v>486.5</v>
      </c>
      <c r="BQ14" s="1">
        <v>22123.099999999969</v>
      </c>
      <c r="BR14" s="1">
        <v>4043.7</v>
      </c>
      <c r="BS14" s="1">
        <v>8100.4999999999973</v>
      </c>
      <c r="BT14" s="1">
        <v>162942.19999999981</v>
      </c>
      <c r="BU14" s="1">
        <v>2120.6</v>
      </c>
      <c r="BV14" s="1">
        <v>565.40000000000009</v>
      </c>
      <c r="BW14" s="1">
        <v>951.29999999999791</v>
      </c>
      <c r="BX14" s="1">
        <v>142766.09999999971</v>
      </c>
      <c r="BY14" s="1">
        <v>3838.3</v>
      </c>
      <c r="BZ14" s="1">
        <v>2705.7</v>
      </c>
      <c r="CA14" s="1">
        <v>53729.699999999975</v>
      </c>
      <c r="CB14" s="1">
        <v>914.90000000000009</v>
      </c>
      <c r="CC14" s="1">
        <v>463.5</v>
      </c>
      <c r="CD14" s="1">
        <v>12857.199999999961</v>
      </c>
      <c r="CE14" s="1">
        <v>13836.29999999999</v>
      </c>
      <c r="CF14" s="1">
        <v>27015.599999999984</v>
      </c>
      <c r="CG14" s="1">
        <v>11720.79999999999</v>
      </c>
      <c r="CH14" s="1">
        <v>1670330.7999999947</v>
      </c>
      <c r="CI14" s="1">
        <v>3569.8999999999996</v>
      </c>
      <c r="CJ14" s="1">
        <v>21244.899999999991</v>
      </c>
      <c r="CK14" s="1">
        <v>1494.3</v>
      </c>
      <c r="CL14" s="1">
        <v>18963.400000000001</v>
      </c>
      <c r="CM14" s="1">
        <v>4387.2999999999902</v>
      </c>
      <c r="CN14" s="1">
        <v>872.49999999999898</v>
      </c>
      <c r="CO14" s="1">
        <v>2323.9999999999991</v>
      </c>
      <c r="CP14" s="1">
        <v>891.6</v>
      </c>
      <c r="CQ14" s="1">
        <v>6707.7</v>
      </c>
      <c r="CR14" s="1">
        <v>2222.5</v>
      </c>
      <c r="CS14" s="1">
        <v>187</v>
      </c>
      <c r="CT14" s="1">
        <v>437399.59999999957</v>
      </c>
      <c r="CU14" s="1">
        <v>1973.6999999999998</v>
      </c>
      <c r="CV14" s="1">
        <v>14312.8</v>
      </c>
      <c r="CW14" s="1">
        <v>13791.6</v>
      </c>
      <c r="CX14" s="1">
        <v>8105.7999999999802</v>
      </c>
      <c r="CY14" s="1">
        <v>4764.5</v>
      </c>
      <c r="CZ14" s="1">
        <v>4668.5</v>
      </c>
      <c r="DA14" s="1">
        <v>5206.1999999999989</v>
      </c>
      <c r="DB14" s="1">
        <v>1872.8</v>
      </c>
      <c r="DC14" s="1">
        <v>150.79999999999998</v>
      </c>
      <c r="DD14" s="1">
        <v>3001.6</v>
      </c>
      <c r="DE14" s="1">
        <v>1608.9</v>
      </c>
      <c r="DF14" s="1">
        <v>344.9</v>
      </c>
      <c r="DG14" s="1">
        <v>2252.3999999999987</v>
      </c>
      <c r="DH14" s="1">
        <v>7273.99999999999</v>
      </c>
      <c r="DI14" s="1">
        <v>78803.599999999846</v>
      </c>
      <c r="DJ14" s="1">
        <v>7518.6</v>
      </c>
      <c r="DK14" s="1">
        <v>17067.8</v>
      </c>
      <c r="DL14" s="1">
        <v>9878.2000000000007</v>
      </c>
      <c r="DM14" s="1">
        <v>88129.999999999985</v>
      </c>
      <c r="DN14" s="1">
        <v>106937.49999999987</v>
      </c>
      <c r="DO14" s="1">
        <v>718.2</v>
      </c>
      <c r="DP14" s="1">
        <v>1108.3</v>
      </c>
      <c r="DQ14" s="1">
        <v>12764.399999999969</v>
      </c>
      <c r="DR14" s="1">
        <v>1237.5</v>
      </c>
      <c r="DS14" s="1">
        <v>5784.0999999999985</v>
      </c>
      <c r="DT14" s="1">
        <v>43350.8999999999</v>
      </c>
      <c r="DU14" s="1">
        <v>10771.69999999999</v>
      </c>
      <c r="DV14" s="1">
        <v>1373.799999999999</v>
      </c>
      <c r="DW14" s="1">
        <v>1471.2</v>
      </c>
      <c r="DX14" s="1">
        <v>2915</v>
      </c>
      <c r="DY14" s="1">
        <v>3617.2000000000007</v>
      </c>
      <c r="DZ14" s="1">
        <v>9042.7000000000007</v>
      </c>
      <c r="EA14" s="1">
        <v>42524.699999999873</v>
      </c>
      <c r="EB14" s="1">
        <v>4982.5</v>
      </c>
      <c r="EC14" s="1">
        <v>1830.4</v>
      </c>
      <c r="ED14" s="1">
        <v>17860.799999999992</v>
      </c>
      <c r="EE14" s="1">
        <v>63842.199999999852</v>
      </c>
      <c r="EF14" s="1">
        <v>11996.19999999999</v>
      </c>
      <c r="EG14" s="1">
        <v>5215.3</v>
      </c>
      <c r="EH14" s="1">
        <v>5118.3999999999905</v>
      </c>
      <c r="EI14" s="1">
        <v>7920.9999999999982</v>
      </c>
      <c r="EJ14" s="1">
        <v>8830.4</v>
      </c>
      <c r="EK14" s="1">
        <v>30939.29999999997</v>
      </c>
      <c r="EL14" s="1">
        <v>43809.59999999978</v>
      </c>
      <c r="EM14" s="1">
        <v>417.8</v>
      </c>
      <c r="EN14" s="1">
        <v>480.29999999999995</v>
      </c>
      <c r="EO14" s="1">
        <v>5066.9000000000005</v>
      </c>
      <c r="EP14" s="1">
        <v>18893.099999999991</v>
      </c>
      <c r="EQ14" s="1">
        <v>49.5</v>
      </c>
      <c r="ER14" s="1">
        <v>14061.5</v>
      </c>
      <c r="ES14" s="1">
        <v>904.59999999999991</v>
      </c>
      <c r="ET14" s="1">
        <v>1139.1999999999989</v>
      </c>
      <c r="EU14" s="1">
        <v>15861.69999999999</v>
      </c>
      <c r="EV14" s="1">
        <v>4391.0999999999995</v>
      </c>
      <c r="EW14" s="1">
        <v>2092.1</v>
      </c>
      <c r="EX14" s="1">
        <v>21752.999999999982</v>
      </c>
      <c r="EY14" s="1">
        <v>40342.399999999965</v>
      </c>
      <c r="EZ14" s="1">
        <v>32220.999999999891</v>
      </c>
      <c r="FA14" s="1">
        <v>39692.19999999999</v>
      </c>
      <c r="FB14" s="1">
        <v>24249.699999999903</v>
      </c>
      <c r="FC14" s="1">
        <v>2057.9</v>
      </c>
      <c r="FD14" s="1">
        <v>39.700000000000003</v>
      </c>
      <c r="FE14" s="1">
        <v>1656.1000000000001</v>
      </c>
      <c r="FF14" s="1">
        <v>1043.1000000000001</v>
      </c>
      <c r="FG14" s="1">
        <v>3102.7000000000003</v>
      </c>
      <c r="FH14" s="1">
        <v>142.80000000000001</v>
      </c>
      <c r="FI14" s="1">
        <v>19</v>
      </c>
      <c r="FJ14" s="1">
        <v>0</v>
      </c>
      <c r="FK14" s="1">
        <v>965.30000000000007</v>
      </c>
      <c r="FL14" s="1">
        <v>289.10000000000002</v>
      </c>
      <c r="FM14" s="1">
        <v>220.2</v>
      </c>
      <c r="FN14" s="1">
        <v>232.1</v>
      </c>
      <c r="FO14" s="1">
        <v>27883.299999999897</v>
      </c>
      <c r="FP14" s="1">
        <v>16657</v>
      </c>
      <c r="FQ14" s="1">
        <v>10047.799999999999</v>
      </c>
      <c r="FR14" s="1">
        <v>6092.99999999998</v>
      </c>
      <c r="FS14" s="1">
        <v>14818.599999999997</v>
      </c>
      <c r="FT14" s="1">
        <v>982.49999999999898</v>
      </c>
      <c r="FU14" s="1">
        <v>1627.1</v>
      </c>
      <c r="FV14" s="1">
        <v>35984.199999999961</v>
      </c>
      <c r="FW14" s="1">
        <v>6933.0999999999985</v>
      </c>
      <c r="FX14" s="1">
        <v>5232.2999999999965</v>
      </c>
      <c r="FY14" s="1">
        <v>1038.8</v>
      </c>
      <c r="FZ14" s="1">
        <v>1977.1999999999998</v>
      </c>
      <c r="GA14" s="1">
        <v>2093.8000000000002</v>
      </c>
      <c r="GB14" s="1">
        <v>22094.799999999996</v>
      </c>
      <c r="GC14" s="1">
        <v>5350.2999999999993</v>
      </c>
      <c r="GD14" s="1">
        <v>678.3</v>
      </c>
      <c r="GE14" s="1">
        <v>1088.3999999999999</v>
      </c>
      <c r="GF14" s="1">
        <v>17731.2</v>
      </c>
      <c r="GG14" s="1">
        <v>27869.29999999997</v>
      </c>
      <c r="GH14" s="1">
        <v>14495.8</v>
      </c>
      <c r="GI14" s="1">
        <v>93.8</v>
      </c>
      <c r="GJ14" s="1">
        <v>43494.299999999988</v>
      </c>
      <c r="GK14" s="1">
        <v>13165.999999999998</v>
      </c>
      <c r="GL14" s="1">
        <v>1995.3999999999999</v>
      </c>
      <c r="GM14" s="1">
        <v>78609.499999999782</v>
      </c>
      <c r="GN14" s="1">
        <v>235.2</v>
      </c>
      <c r="GO14" s="1">
        <v>902.39999999999986</v>
      </c>
      <c r="GP14" s="1">
        <v>617.6</v>
      </c>
      <c r="GQ14" s="1">
        <v>1454.7</v>
      </c>
      <c r="GR14" s="1">
        <v>3683.3999999999992</v>
      </c>
      <c r="GS14" s="1">
        <v>1026.0999999999999</v>
      </c>
      <c r="GT14" s="1">
        <v>1119.8999999999992</v>
      </c>
      <c r="GU14" s="1">
        <v>7232.9000000000015</v>
      </c>
      <c r="GV14" s="1">
        <v>1540.9999999999991</v>
      </c>
      <c r="GW14" s="1">
        <v>15942.19999999999</v>
      </c>
      <c r="GX14" s="1">
        <v>1732.6000000000001</v>
      </c>
      <c r="GY14" s="1">
        <v>22605.19999999999</v>
      </c>
      <c r="GZ14" s="1">
        <v>134.5</v>
      </c>
      <c r="HA14" s="1">
        <v>13011.799999999992</v>
      </c>
      <c r="HB14" s="1">
        <v>53473.999999999949</v>
      </c>
      <c r="HC14" s="1">
        <v>6331.8999999999887</v>
      </c>
      <c r="HD14" s="1">
        <v>100.6</v>
      </c>
      <c r="HE14" s="1">
        <v>9727.1999999999989</v>
      </c>
      <c r="HF14" s="1">
        <v>2558.7999999999997</v>
      </c>
      <c r="HG14" s="1">
        <v>3227.7999999999997</v>
      </c>
      <c r="HH14" s="3"/>
      <c r="HJ14" s="1"/>
    </row>
    <row r="15" spans="1:221" x14ac:dyDescent="0.25">
      <c r="A15" t="s">
        <v>2</v>
      </c>
      <c r="B15" t="s">
        <v>250</v>
      </c>
      <c r="C15" t="str">
        <f t="shared" si="0"/>
        <v>DRUP-EU</v>
      </c>
      <c r="D15">
        <v>2705.3999999999996</v>
      </c>
      <c r="E15" s="1">
        <v>0</v>
      </c>
      <c r="F15" s="1">
        <v>328.7</v>
      </c>
      <c r="G15" s="1">
        <v>1385.6</v>
      </c>
      <c r="H15" s="1">
        <v>0</v>
      </c>
      <c r="I15" s="1">
        <v>105</v>
      </c>
      <c r="J15" s="1">
        <v>44.7</v>
      </c>
      <c r="K15" s="1">
        <v>0</v>
      </c>
      <c r="L15" s="1">
        <v>526.79999999999905</v>
      </c>
      <c r="M15" s="1">
        <v>0</v>
      </c>
      <c r="N15" s="1">
        <v>664.7</v>
      </c>
      <c r="O15" s="1">
        <v>76.900000000000006</v>
      </c>
      <c r="P15" s="1">
        <v>250.1</v>
      </c>
      <c r="Q15" s="1">
        <v>30</v>
      </c>
      <c r="R15" s="1">
        <v>2194.1999999999998</v>
      </c>
      <c r="S15" s="1">
        <v>0</v>
      </c>
      <c r="T15" s="1">
        <v>10159.399999999991</v>
      </c>
      <c r="U15" s="1">
        <v>3963.7999999999997</v>
      </c>
      <c r="V15" s="1">
        <v>7451.5999999999995</v>
      </c>
      <c r="W15" s="1">
        <v>40.299999999999997</v>
      </c>
      <c r="X15" s="1">
        <v>231.5</v>
      </c>
      <c r="Y15" s="1">
        <v>525.5</v>
      </c>
      <c r="Z15" s="1">
        <v>107.7</v>
      </c>
      <c r="AA15" s="1">
        <v>0</v>
      </c>
      <c r="AB15" s="1">
        <v>561.9</v>
      </c>
      <c r="AC15" s="1">
        <v>662.7</v>
      </c>
      <c r="AD15" s="1">
        <v>942.6</v>
      </c>
      <c r="AE15" s="1">
        <v>0</v>
      </c>
      <c r="AF15" s="1">
        <v>0</v>
      </c>
      <c r="AG15" s="1">
        <v>0</v>
      </c>
      <c r="AH15" s="1">
        <v>1113.19999999999</v>
      </c>
      <c r="AI15" s="1">
        <v>96.9</v>
      </c>
      <c r="AJ15" s="1">
        <v>790.1</v>
      </c>
      <c r="AK15" s="1">
        <v>0</v>
      </c>
      <c r="AL15" s="1">
        <v>5949.8</v>
      </c>
      <c r="AM15" s="1">
        <v>195.1</v>
      </c>
      <c r="AN15" s="1">
        <v>2579.8000000000002</v>
      </c>
      <c r="AO15" s="1">
        <v>99.6</v>
      </c>
      <c r="AP15" s="1">
        <v>282.39999999999998</v>
      </c>
      <c r="AQ15" s="1">
        <v>774.9</v>
      </c>
      <c r="AR15" s="1">
        <v>155.1</v>
      </c>
      <c r="AS15" s="1">
        <v>1010.6</v>
      </c>
      <c r="AT15" s="1">
        <v>0</v>
      </c>
      <c r="AU15" s="1">
        <v>0</v>
      </c>
      <c r="AV15" s="1">
        <v>0</v>
      </c>
      <c r="AW15" s="1">
        <v>4644.6999999999898</v>
      </c>
      <c r="AX15" s="1">
        <v>395.5</v>
      </c>
      <c r="AY15" s="1">
        <v>6403.7000000000007</v>
      </c>
      <c r="AZ15" s="1">
        <v>0</v>
      </c>
      <c r="BA15" s="1">
        <v>335.1</v>
      </c>
      <c r="BB15" s="1">
        <v>35</v>
      </c>
      <c r="BC15" s="1">
        <v>1036.8999999999901</v>
      </c>
      <c r="BD15" s="1">
        <v>7187.9</v>
      </c>
      <c r="BE15" s="1">
        <v>1564.8</v>
      </c>
      <c r="BF15" s="1">
        <v>689.7</v>
      </c>
      <c r="BG15" s="1">
        <v>796.2</v>
      </c>
      <c r="BH15" s="1">
        <v>1757.6</v>
      </c>
      <c r="BI15" s="1">
        <v>7072.3999999999896</v>
      </c>
      <c r="BJ15" s="1">
        <v>0</v>
      </c>
      <c r="BK15" s="1">
        <v>83.1</v>
      </c>
      <c r="BL15" s="1">
        <v>2400.8999999999987</v>
      </c>
      <c r="BM15" s="1">
        <v>1616.6</v>
      </c>
      <c r="BN15" s="1">
        <v>5374.1</v>
      </c>
      <c r="BO15" s="1">
        <v>175.1</v>
      </c>
      <c r="BP15" s="1">
        <v>0</v>
      </c>
      <c r="BQ15" s="1">
        <v>3849.3999999999905</v>
      </c>
      <c r="BR15" s="1">
        <v>356.8</v>
      </c>
      <c r="BS15" s="1">
        <v>6869.9</v>
      </c>
      <c r="BT15" s="1">
        <v>20020.799999999996</v>
      </c>
      <c r="BU15" s="1">
        <v>183.3</v>
      </c>
      <c r="BV15" s="1">
        <v>0</v>
      </c>
      <c r="BW15" s="1">
        <v>364</v>
      </c>
      <c r="BX15" s="1">
        <v>6453.9999999999991</v>
      </c>
      <c r="BY15" s="1">
        <v>293.60000000000002</v>
      </c>
      <c r="BZ15" s="1">
        <v>248.5</v>
      </c>
      <c r="CA15" s="1">
        <v>11050.79999999999</v>
      </c>
      <c r="CB15" s="1">
        <v>135.19999999999999</v>
      </c>
      <c r="CC15" s="1">
        <v>0</v>
      </c>
      <c r="CD15" s="1">
        <v>831.5</v>
      </c>
      <c r="CE15" s="1">
        <v>3435.9</v>
      </c>
      <c r="CF15" s="1">
        <v>3607.1000000000004</v>
      </c>
      <c r="CG15" s="1">
        <v>604.39999999999986</v>
      </c>
      <c r="CH15" s="1">
        <v>235563.69999999998</v>
      </c>
      <c r="CI15" s="1">
        <v>276</v>
      </c>
      <c r="CJ15" s="1">
        <v>2208.4</v>
      </c>
      <c r="CK15" s="1">
        <v>233</v>
      </c>
      <c r="CL15" s="1">
        <v>6435.5</v>
      </c>
      <c r="CM15" s="1">
        <v>507.5</v>
      </c>
      <c r="CN15" s="1">
        <v>0</v>
      </c>
      <c r="CO15" s="1">
        <v>24.6</v>
      </c>
      <c r="CP15" s="1">
        <v>0</v>
      </c>
      <c r="CQ15" s="1">
        <v>294.7</v>
      </c>
      <c r="CR15" s="1">
        <v>376.4</v>
      </c>
      <c r="CS15" s="1">
        <v>20</v>
      </c>
      <c r="CT15" s="1">
        <v>41829.5</v>
      </c>
      <c r="CU15" s="1">
        <v>1680.4</v>
      </c>
      <c r="CV15" s="1">
        <v>2920.5</v>
      </c>
      <c r="CW15" s="1">
        <v>2140.2999999999902</v>
      </c>
      <c r="CX15" s="1">
        <v>366</v>
      </c>
      <c r="CY15" s="1">
        <v>1094.4000000000001</v>
      </c>
      <c r="CZ15" s="1">
        <v>97.5</v>
      </c>
      <c r="DA15" s="1">
        <v>2114.1999999999998</v>
      </c>
      <c r="DB15" s="1">
        <v>414.8</v>
      </c>
      <c r="DC15" s="1">
        <v>1982.2</v>
      </c>
      <c r="DD15" s="1">
        <v>0</v>
      </c>
      <c r="DE15" s="1">
        <v>576.9</v>
      </c>
      <c r="DF15" s="1">
        <v>58.7</v>
      </c>
      <c r="DG15" s="1">
        <v>297.7</v>
      </c>
      <c r="DH15" s="1">
        <v>202.7</v>
      </c>
      <c r="DI15" s="1">
        <v>8926.2999999999993</v>
      </c>
      <c r="DJ15" s="1">
        <v>0</v>
      </c>
      <c r="DK15" s="1">
        <v>3420.8999999999996</v>
      </c>
      <c r="DL15" s="1">
        <v>442</v>
      </c>
      <c r="DM15" s="1">
        <v>15751.19999999999</v>
      </c>
      <c r="DN15" s="1">
        <v>19946.5</v>
      </c>
      <c r="DO15" s="1">
        <v>329.6</v>
      </c>
      <c r="DP15" s="1">
        <v>41.6</v>
      </c>
      <c r="DQ15" s="1">
        <v>1156</v>
      </c>
      <c r="DR15" s="1">
        <v>0</v>
      </c>
      <c r="DS15" s="1">
        <v>3094.9</v>
      </c>
      <c r="DT15" s="1">
        <v>3479.599999999999</v>
      </c>
      <c r="DU15" s="1">
        <v>150</v>
      </c>
      <c r="DV15" s="1">
        <v>646</v>
      </c>
      <c r="DW15" s="1">
        <v>27.3</v>
      </c>
      <c r="DX15" s="1">
        <v>0</v>
      </c>
      <c r="DY15" s="1">
        <v>584.29999999999995</v>
      </c>
      <c r="DZ15" s="1">
        <v>1001.9</v>
      </c>
      <c r="EA15" s="1">
        <v>3974.2000000000003</v>
      </c>
      <c r="EB15" s="1">
        <v>1831.9</v>
      </c>
      <c r="EC15" s="1">
        <v>515.6</v>
      </c>
      <c r="ED15" s="1">
        <v>347.39999999999901</v>
      </c>
      <c r="EE15" s="1">
        <v>9715.7000000000007</v>
      </c>
      <c r="EF15" s="1">
        <v>2139.9</v>
      </c>
      <c r="EG15" s="1">
        <v>1343.6</v>
      </c>
      <c r="EH15" s="1">
        <v>31.8</v>
      </c>
      <c r="EI15" s="1">
        <v>168.1</v>
      </c>
      <c r="EJ15" s="1">
        <v>744.30000000000007</v>
      </c>
      <c r="EK15" s="1">
        <v>3369.6</v>
      </c>
      <c r="EL15" s="1">
        <v>3971.3999999999901</v>
      </c>
      <c r="EM15" s="1">
        <v>0</v>
      </c>
      <c r="EN15" s="1">
        <v>0</v>
      </c>
      <c r="EO15" s="1">
        <v>462.7</v>
      </c>
      <c r="EP15" s="1">
        <v>1631.5</v>
      </c>
      <c r="EQ15" s="1">
        <v>0</v>
      </c>
      <c r="ER15" s="1">
        <v>3220.4</v>
      </c>
      <c r="ES15" s="1">
        <v>62.199999999999903</v>
      </c>
      <c r="ET15" s="1">
        <v>85.9</v>
      </c>
      <c r="EU15" s="1">
        <v>1067.5</v>
      </c>
      <c r="EV15" s="1">
        <v>0</v>
      </c>
      <c r="EW15" s="1">
        <v>93.4</v>
      </c>
      <c r="EX15" s="1">
        <v>1833.4</v>
      </c>
      <c r="EY15" s="1">
        <v>3649.0999999999904</v>
      </c>
      <c r="EZ15" s="1">
        <v>6867.9999999999982</v>
      </c>
      <c r="FA15" s="1">
        <v>2188.5999999999899</v>
      </c>
      <c r="FB15" s="1">
        <v>3589.7999999999997</v>
      </c>
      <c r="FC15" s="1">
        <v>532.79999999999995</v>
      </c>
      <c r="FD15" s="1">
        <v>269.5</v>
      </c>
      <c r="FE15" s="1">
        <v>548.1</v>
      </c>
      <c r="FF15" s="1">
        <v>38.1</v>
      </c>
      <c r="FG15" s="1">
        <v>209.3</v>
      </c>
      <c r="FH15" s="1">
        <v>0</v>
      </c>
      <c r="FI15" s="1">
        <v>73.7</v>
      </c>
      <c r="FJ15" s="1">
        <v>40.700000000000003</v>
      </c>
      <c r="FK15" s="1">
        <v>149</v>
      </c>
      <c r="FL15" s="1">
        <v>0</v>
      </c>
      <c r="FM15" s="1">
        <v>317.8</v>
      </c>
      <c r="FN15" s="1">
        <v>0</v>
      </c>
      <c r="FO15" s="1">
        <v>988.4</v>
      </c>
      <c r="FP15" s="1">
        <v>10640.9</v>
      </c>
      <c r="FQ15" s="1">
        <v>85.8</v>
      </c>
      <c r="FR15" s="1">
        <v>982.1</v>
      </c>
      <c r="FS15" s="1">
        <v>3915.6</v>
      </c>
      <c r="FT15" s="1">
        <v>2346.1999999999998</v>
      </c>
      <c r="FU15" s="1">
        <v>0</v>
      </c>
      <c r="FV15" s="1">
        <v>8924.5</v>
      </c>
      <c r="FW15" s="1">
        <v>2814.6</v>
      </c>
      <c r="FX15" s="1">
        <v>1347.6</v>
      </c>
      <c r="FY15" s="1">
        <v>69.7</v>
      </c>
      <c r="FZ15" s="1">
        <v>36.1</v>
      </c>
      <c r="GA15" s="1">
        <v>194.2</v>
      </c>
      <c r="GB15" s="1">
        <v>4956.8999999999905</v>
      </c>
      <c r="GC15" s="1">
        <v>214.5</v>
      </c>
      <c r="GD15" s="1">
        <v>109</v>
      </c>
      <c r="GE15" s="1">
        <v>25.9</v>
      </c>
      <c r="GF15" s="1">
        <v>2391.1</v>
      </c>
      <c r="GG15" s="1">
        <v>952.4</v>
      </c>
      <c r="GH15" s="1">
        <v>2407.0999999999899</v>
      </c>
      <c r="GI15" s="1">
        <v>0</v>
      </c>
      <c r="GJ15" s="1">
        <v>1838.4</v>
      </c>
      <c r="GK15" s="1">
        <v>39.299999999999997</v>
      </c>
      <c r="GL15" s="1">
        <v>36.799999999999997</v>
      </c>
      <c r="GM15" s="1">
        <v>5097.8999999999996</v>
      </c>
      <c r="GN15" s="1">
        <v>0</v>
      </c>
      <c r="GO15" s="1">
        <v>0</v>
      </c>
      <c r="GP15" s="1">
        <v>120.2</v>
      </c>
      <c r="GQ15" s="1">
        <v>0</v>
      </c>
      <c r="GR15" s="1">
        <v>272.5</v>
      </c>
      <c r="GS15" s="1">
        <v>185.5</v>
      </c>
      <c r="GT15" s="1">
        <v>1970.2</v>
      </c>
      <c r="GU15" s="1">
        <v>3154.4</v>
      </c>
      <c r="GV15" s="1">
        <v>214.3</v>
      </c>
      <c r="GW15" s="1">
        <v>2626.3</v>
      </c>
      <c r="GX15" s="1">
        <v>140.19999999999999</v>
      </c>
      <c r="GY15" s="1">
        <v>4773.7</v>
      </c>
      <c r="GZ15" s="1">
        <v>68.900000000000006</v>
      </c>
      <c r="HA15" s="1">
        <v>299.7</v>
      </c>
      <c r="HB15" s="1">
        <v>6032.5</v>
      </c>
      <c r="HC15" s="1">
        <v>48.2</v>
      </c>
      <c r="HD15" s="1">
        <v>0</v>
      </c>
      <c r="HE15" s="1">
        <v>150.80000000000001</v>
      </c>
      <c r="HF15" s="1">
        <v>617.9</v>
      </c>
      <c r="HG15" s="1">
        <v>0</v>
      </c>
      <c r="HH15" s="3"/>
      <c r="HJ15" s="1"/>
    </row>
    <row r="16" spans="1:221" x14ac:dyDescent="0.25">
      <c r="A16" t="s">
        <v>2</v>
      </c>
      <c r="B16" t="s">
        <v>251</v>
      </c>
      <c r="C16" t="str">
        <f t="shared" si="0"/>
        <v>DRUP-ZEU</v>
      </c>
      <c r="D16">
        <v>47.3</v>
      </c>
      <c r="E16" s="1">
        <v>0</v>
      </c>
      <c r="F16" s="1">
        <v>0</v>
      </c>
      <c r="G16" s="1">
        <v>0</v>
      </c>
      <c r="H16" s="1">
        <v>0</v>
      </c>
      <c r="I16" s="1">
        <v>0</v>
      </c>
      <c r="J16" s="1">
        <v>731.2</v>
      </c>
      <c r="K16" s="1">
        <v>0</v>
      </c>
      <c r="L16" s="1">
        <v>0</v>
      </c>
      <c r="M16" s="1">
        <v>0</v>
      </c>
      <c r="N16" s="1">
        <v>0</v>
      </c>
      <c r="O16" s="1">
        <v>0</v>
      </c>
      <c r="P16" s="1">
        <v>43.6</v>
      </c>
      <c r="Q16" s="1">
        <v>0</v>
      </c>
      <c r="R16" s="1">
        <v>1064.4999999999991</v>
      </c>
      <c r="S16" s="1">
        <v>0</v>
      </c>
      <c r="T16" s="1">
        <v>964.5</v>
      </c>
      <c r="U16" s="1">
        <v>110</v>
      </c>
      <c r="V16" s="1">
        <v>523.70000000000005</v>
      </c>
      <c r="W16" s="1">
        <v>0</v>
      </c>
      <c r="X16" s="1">
        <v>0</v>
      </c>
      <c r="Y16" s="1">
        <v>0</v>
      </c>
      <c r="Z16" s="1">
        <v>22.5</v>
      </c>
      <c r="AA16" s="1">
        <v>0</v>
      </c>
      <c r="AB16" s="1">
        <v>86.7</v>
      </c>
      <c r="AC16" s="1">
        <v>9.1999999999999993</v>
      </c>
      <c r="AD16" s="1">
        <v>379</v>
      </c>
      <c r="AE16" s="1">
        <v>107.6</v>
      </c>
      <c r="AF16" s="1">
        <v>0</v>
      </c>
      <c r="AG16" s="1">
        <v>0</v>
      </c>
      <c r="AH16" s="1">
        <v>0</v>
      </c>
      <c r="AI16" s="1">
        <v>0</v>
      </c>
      <c r="AJ16" s="1">
        <v>2313.3000000000002</v>
      </c>
      <c r="AK16" s="1">
        <v>0</v>
      </c>
      <c r="AL16" s="1">
        <v>575.40000000000009</v>
      </c>
      <c r="AM16" s="1">
        <v>0</v>
      </c>
      <c r="AN16" s="1">
        <v>96.7</v>
      </c>
      <c r="AO16" s="1">
        <v>0</v>
      </c>
      <c r="AP16" s="1">
        <v>0</v>
      </c>
      <c r="AQ16" s="1">
        <v>34.1</v>
      </c>
      <c r="AR16" s="1">
        <v>0</v>
      </c>
      <c r="AS16" s="1">
        <v>0</v>
      </c>
      <c r="AT16" s="1">
        <v>0</v>
      </c>
      <c r="AU16" s="1">
        <v>0</v>
      </c>
      <c r="AV16" s="1">
        <v>0</v>
      </c>
      <c r="AW16" s="1">
        <v>651.5</v>
      </c>
      <c r="AX16" s="1">
        <v>0</v>
      </c>
      <c r="AY16" s="1">
        <v>949.3</v>
      </c>
      <c r="AZ16" s="1">
        <v>0</v>
      </c>
      <c r="BA16" s="1">
        <v>0</v>
      </c>
      <c r="BB16" s="1">
        <v>0</v>
      </c>
      <c r="BC16" s="1">
        <v>0</v>
      </c>
      <c r="BD16" s="1">
        <v>147.4</v>
      </c>
      <c r="BE16" s="1">
        <v>0</v>
      </c>
      <c r="BF16" s="1">
        <v>65.900000000000006</v>
      </c>
      <c r="BG16" s="1">
        <v>76</v>
      </c>
      <c r="BH16" s="1">
        <v>109</v>
      </c>
      <c r="BI16" s="1">
        <v>327.5</v>
      </c>
      <c r="BJ16" s="1">
        <v>0</v>
      </c>
      <c r="BK16" s="1">
        <v>0</v>
      </c>
      <c r="BL16" s="1">
        <v>1544.6</v>
      </c>
      <c r="BM16" s="1">
        <v>0</v>
      </c>
      <c r="BN16" s="1">
        <v>17.8</v>
      </c>
      <c r="BO16" s="1">
        <v>0</v>
      </c>
      <c r="BP16" s="1">
        <v>0</v>
      </c>
      <c r="BQ16" s="1">
        <v>742.49999999999989</v>
      </c>
      <c r="BR16" s="1">
        <v>0</v>
      </c>
      <c r="BS16" s="1">
        <v>101.5</v>
      </c>
      <c r="BT16" s="1">
        <v>3546.8999999999896</v>
      </c>
      <c r="BU16" s="1">
        <v>0</v>
      </c>
      <c r="BV16" s="1">
        <v>215.6</v>
      </c>
      <c r="BW16" s="1">
        <v>0</v>
      </c>
      <c r="BX16" s="1">
        <v>3041.4999999999995</v>
      </c>
      <c r="BY16" s="1">
        <v>0</v>
      </c>
      <c r="BZ16" s="1">
        <v>0</v>
      </c>
      <c r="CA16" s="1">
        <v>211.1</v>
      </c>
      <c r="CB16" s="1">
        <v>0</v>
      </c>
      <c r="CC16" s="1">
        <v>0</v>
      </c>
      <c r="CD16" s="1">
        <v>287.89999999999998</v>
      </c>
      <c r="CE16" s="1">
        <v>86.4</v>
      </c>
      <c r="CF16" s="1">
        <v>0</v>
      </c>
      <c r="CG16" s="1">
        <v>0</v>
      </c>
      <c r="CH16" s="1">
        <v>11655.299999999992</v>
      </c>
      <c r="CI16" s="1">
        <v>0</v>
      </c>
      <c r="CJ16" s="1">
        <v>302.7</v>
      </c>
      <c r="CK16" s="1">
        <v>0</v>
      </c>
      <c r="CL16" s="1">
        <v>992.69999999999993</v>
      </c>
      <c r="CM16" s="1">
        <v>107.5</v>
      </c>
      <c r="CN16" s="1">
        <v>0</v>
      </c>
      <c r="CO16" s="1">
        <v>0</v>
      </c>
      <c r="CP16" s="1">
        <v>0</v>
      </c>
      <c r="CQ16" s="1">
        <v>0</v>
      </c>
      <c r="CR16" s="1">
        <v>0</v>
      </c>
      <c r="CS16" s="1">
        <v>0</v>
      </c>
      <c r="CT16" s="1">
        <v>12574.299999999992</v>
      </c>
      <c r="CU16" s="1">
        <v>0</v>
      </c>
      <c r="CV16" s="1">
        <v>0</v>
      </c>
      <c r="CW16" s="1">
        <v>402.70000000000005</v>
      </c>
      <c r="CX16" s="1">
        <v>0</v>
      </c>
      <c r="CY16" s="1">
        <v>0</v>
      </c>
      <c r="CZ16" s="1">
        <v>0</v>
      </c>
      <c r="DA16" s="1">
        <v>0</v>
      </c>
      <c r="DB16" s="1">
        <v>0</v>
      </c>
      <c r="DC16" s="1">
        <v>0</v>
      </c>
      <c r="DD16" s="1">
        <v>0</v>
      </c>
      <c r="DE16" s="1">
        <v>0</v>
      </c>
      <c r="DF16" s="1">
        <v>0</v>
      </c>
      <c r="DG16" s="1">
        <v>0</v>
      </c>
      <c r="DH16" s="1">
        <v>230.099999999999</v>
      </c>
      <c r="DI16" s="1">
        <v>0</v>
      </c>
      <c r="DJ16" s="1">
        <v>0</v>
      </c>
      <c r="DK16" s="1">
        <v>0</v>
      </c>
      <c r="DL16" s="1">
        <v>0</v>
      </c>
      <c r="DM16" s="1">
        <v>865.99999999999886</v>
      </c>
      <c r="DN16" s="1">
        <v>6268.0999999999894</v>
      </c>
      <c r="DO16" s="1">
        <v>0</v>
      </c>
      <c r="DP16" s="1">
        <v>0</v>
      </c>
      <c r="DQ16" s="1">
        <v>202.8</v>
      </c>
      <c r="DR16" s="1">
        <v>0</v>
      </c>
      <c r="DS16" s="1">
        <v>0</v>
      </c>
      <c r="DT16" s="1">
        <v>106.39999999999999</v>
      </c>
      <c r="DU16" s="1">
        <v>0</v>
      </c>
      <c r="DV16" s="1">
        <v>132.69999999999999</v>
      </c>
      <c r="DW16" s="1">
        <v>0</v>
      </c>
      <c r="DX16" s="1">
        <v>0</v>
      </c>
      <c r="DY16" s="1">
        <v>0</v>
      </c>
      <c r="DZ16" s="1">
        <v>23</v>
      </c>
      <c r="EA16" s="1">
        <v>277.7</v>
      </c>
      <c r="EB16" s="1">
        <v>21.8</v>
      </c>
      <c r="EC16" s="1">
        <v>0</v>
      </c>
      <c r="ED16" s="1">
        <v>0</v>
      </c>
      <c r="EE16" s="1">
        <v>1020.6</v>
      </c>
      <c r="EF16" s="1">
        <v>73.400000000000006</v>
      </c>
      <c r="EG16" s="1">
        <v>0</v>
      </c>
      <c r="EH16" s="1">
        <v>0</v>
      </c>
      <c r="EI16" s="1">
        <v>0</v>
      </c>
      <c r="EJ16" s="1">
        <v>227.2</v>
      </c>
      <c r="EK16" s="1">
        <v>149.39999999999992</v>
      </c>
      <c r="EL16" s="1">
        <v>0</v>
      </c>
      <c r="EM16" s="1">
        <v>0</v>
      </c>
      <c r="EN16" s="1">
        <v>0</v>
      </c>
      <c r="EO16" s="1">
        <v>0</v>
      </c>
      <c r="EP16" s="1">
        <v>72.099999999999994</v>
      </c>
      <c r="EQ16" s="1">
        <v>0</v>
      </c>
      <c r="ER16" s="1">
        <v>107.899999999999</v>
      </c>
      <c r="ES16" s="1">
        <v>356.6</v>
      </c>
      <c r="ET16" s="1">
        <v>0</v>
      </c>
      <c r="EU16" s="1">
        <v>0</v>
      </c>
      <c r="EV16" s="1">
        <v>0</v>
      </c>
      <c r="EW16" s="1">
        <v>0</v>
      </c>
      <c r="EX16" s="1">
        <v>17.899999999999999</v>
      </c>
      <c r="EY16" s="1">
        <v>888.5</v>
      </c>
      <c r="EZ16" s="1">
        <v>132.4</v>
      </c>
      <c r="FA16" s="1">
        <v>44</v>
      </c>
      <c r="FB16" s="1">
        <v>367</v>
      </c>
      <c r="FC16" s="1">
        <v>0</v>
      </c>
      <c r="FD16" s="1">
        <v>0</v>
      </c>
      <c r="FE16" s="1">
        <v>0</v>
      </c>
      <c r="FF16" s="1">
        <v>0</v>
      </c>
      <c r="FG16" s="1">
        <v>0</v>
      </c>
      <c r="FH16" s="1">
        <v>0</v>
      </c>
      <c r="FI16" s="1">
        <v>0</v>
      </c>
      <c r="FJ16" s="1">
        <v>0</v>
      </c>
      <c r="FK16" s="1">
        <v>0</v>
      </c>
      <c r="FL16" s="1">
        <v>0</v>
      </c>
      <c r="FM16" s="1">
        <v>0</v>
      </c>
      <c r="FN16" s="1">
        <v>0</v>
      </c>
      <c r="FO16" s="1">
        <v>86.1</v>
      </c>
      <c r="FP16" s="1">
        <v>0</v>
      </c>
      <c r="FQ16" s="1">
        <v>37.799999999999997</v>
      </c>
      <c r="FR16" s="1">
        <v>0</v>
      </c>
      <c r="FS16" s="1">
        <v>0</v>
      </c>
      <c r="FT16" s="1">
        <v>0</v>
      </c>
      <c r="FU16" s="1">
        <v>0</v>
      </c>
      <c r="FV16" s="1">
        <v>0</v>
      </c>
      <c r="FW16" s="1">
        <v>286</v>
      </c>
      <c r="FX16" s="1">
        <v>1229.9000000000001</v>
      </c>
      <c r="FY16" s="1">
        <v>0</v>
      </c>
      <c r="FZ16" s="1">
        <v>0</v>
      </c>
      <c r="GA16" s="1">
        <v>0</v>
      </c>
      <c r="GB16" s="1">
        <v>108.8</v>
      </c>
      <c r="GC16" s="1">
        <v>0</v>
      </c>
      <c r="GD16" s="1">
        <v>0</v>
      </c>
      <c r="GE16" s="1">
        <v>0</v>
      </c>
      <c r="GF16" s="1">
        <v>479.7</v>
      </c>
      <c r="GG16" s="1">
        <v>785</v>
      </c>
      <c r="GH16" s="1">
        <v>89.1</v>
      </c>
      <c r="GI16" s="1">
        <v>0</v>
      </c>
      <c r="GJ16" s="1">
        <v>952.9</v>
      </c>
      <c r="GK16" s="1">
        <v>560.9</v>
      </c>
      <c r="GL16" s="1">
        <v>0</v>
      </c>
      <c r="GM16" s="1">
        <v>1116.2</v>
      </c>
      <c r="GN16" s="1">
        <v>0</v>
      </c>
      <c r="GO16" s="1">
        <v>0</v>
      </c>
      <c r="GP16" s="1">
        <v>0</v>
      </c>
      <c r="GQ16" s="1">
        <v>0</v>
      </c>
      <c r="GR16" s="1">
        <v>0</v>
      </c>
      <c r="GS16" s="1">
        <v>0</v>
      </c>
      <c r="GT16" s="1">
        <v>0</v>
      </c>
      <c r="GU16" s="1">
        <v>206.1999999999999</v>
      </c>
      <c r="GV16" s="1">
        <v>125.8</v>
      </c>
      <c r="GW16" s="1">
        <v>29.6</v>
      </c>
      <c r="GX16" s="1">
        <v>19</v>
      </c>
      <c r="GY16" s="1">
        <v>1355.2</v>
      </c>
      <c r="GZ16" s="1">
        <v>299.5</v>
      </c>
      <c r="HA16" s="1">
        <v>0</v>
      </c>
      <c r="HB16" s="1">
        <v>956.09999999999991</v>
      </c>
      <c r="HC16" s="1">
        <v>135.6</v>
      </c>
      <c r="HD16" s="1">
        <v>0</v>
      </c>
      <c r="HE16" s="1">
        <v>0</v>
      </c>
      <c r="HF16" s="1">
        <v>0</v>
      </c>
      <c r="HG16" s="1">
        <v>0</v>
      </c>
      <c r="HH16" s="3"/>
      <c r="HJ16" s="1"/>
    </row>
    <row r="17" spans="1:222" x14ac:dyDescent="0.25">
      <c r="A17" t="s">
        <v>3</v>
      </c>
      <c r="B17" t="s">
        <v>249</v>
      </c>
      <c r="C17" t="str">
        <f t="shared" si="0"/>
        <v>GOST-EN</v>
      </c>
      <c r="D17">
        <v>5493.8</v>
      </c>
      <c r="E17" s="1">
        <v>8195.7999999999993</v>
      </c>
      <c r="F17" s="1">
        <v>2332.8999999999978</v>
      </c>
      <c r="G17" s="1">
        <v>4864</v>
      </c>
      <c r="H17" s="1">
        <v>680.6</v>
      </c>
      <c r="I17" s="1">
        <v>330.3</v>
      </c>
      <c r="J17" s="1">
        <v>7819.3999999999887</v>
      </c>
      <c r="K17" s="1">
        <v>544.1</v>
      </c>
      <c r="L17" s="1">
        <v>6525.7999999999975</v>
      </c>
      <c r="M17" s="1">
        <v>1006.4</v>
      </c>
      <c r="N17" s="1">
        <v>15907.7</v>
      </c>
      <c r="O17" s="1">
        <v>3094.0000000000005</v>
      </c>
      <c r="P17" s="1">
        <v>2842.6000000000004</v>
      </c>
      <c r="Q17" s="1">
        <v>5289.3</v>
      </c>
      <c r="R17" s="1">
        <v>16713.999999999982</v>
      </c>
      <c r="S17" s="1">
        <v>1548.6999999999991</v>
      </c>
      <c r="T17" s="1">
        <v>22807.399999999991</v>
      </c>
      <c r="U17" s="1">
        <v>3096.0999999999995</v>
      </c>
      <c r="V17" s="1">
        <v>3973.5</v>
      </c>
      <c r="W17" s="1">
        <v>5068.2999999999902</v>
      </c>
      <c r="X17" s="1">
        <v>715.59999999999991</v>
      </c>
      <c r="Y17" s="1">
        <v>857.3</v>
      </c>
      <c r="Z17" s="1">
        <v>3026.4</v>
      </c>
      <c r="AA17" s="1">
        <v>1510.7</v>
      </c>
      <c r="AB17" s="1">
        <v>8073.0999999999995</v>
      </c>
      <c r="AC17" s="1">
        <v>1563</v>
      </c>
      <c r="AD17" s="1">
        <v>2779.1999999999898</v>
      </c>
      <c r="AE17" s="1">
        <v>360</v>
      </c>
      <c r="AF17" s="1">
        <v>569.70000000000005</v>
      </c>
      <c r="AG17" s="1">
        <v>848.6</v>
      </c>
      <c r="AH17" s="1">
        <v>1924.1999999999969</v>
      </c>
      <c r="AI17" s="1">
        <v>877.2</v>
      </c>
      <c r="AJ17" s="1">
        <v>918.5</v>
      </c>
      <c r="AK17" s="1">
        <v>3003</v>
      </c>
      <c r="AL17" s="1">
        <v>16258.299999999992</v>
      </c>
      <c r="AM17" s="1">
        <v>1133.5</v>
      </c>
      <c r="AN17" s="1">
        <v>5235.9999999999982</v>
      </c>
      <c r="AO17" s="1">
        <v>2307.6999999999998</v>
      </c>
      <c r="AP17" s="1">
        <v>2290</v>
      </c>
      <c r="AQ17" s="1">
        <v>1511.5999999999901</v>
      </c>
      <c r="AR17" s="1">
        <v>1436.0000000000002</v>
      </c>
      <c r="AS17" s="1">
        <v>6786.1999999999898</v>
      </c>
      <c r="AT17" s="1">
        <v>2180.8000000000002</v>
      </c>
      <c r="AU17" s="1">
        <v>1277.1999999999989</v>
      </c>
      <c r="AV17" s="1">
        <v>1766</v>
      </c>
      <c r="AW17" s="1">
        <v>6239.0999999999985</v>
      </c>
      <c r="AX17" s="1">
        <v>2541.2999999999902</v>
      </c>
      <c r="AY17" s="1">
        <v>6770.2999999999993</v>
      </c>
      <c r="AZ17" s="1">
        <v>173</v>
      </c>
      <c r="BA17" s="1">
        <v>1307.5999999999999</v>
      </c>
      <c r="BB17" s="1">
        <v>3981.4</v>
      </c>
      <c r="BC17" s="1">
        <v>5677.2999999999993</v>
      </c>
      <c r="BD17" s="1">
        <v>6724.8999999999987</v>
      </c>
      <c r="BE17" s="1">
        <v>2032.1999999999989</v>
      </c>
      <c r="BF17" s="1">
        <v>8024.3</v>
      </c>
      <c r="BG17" s="1">
        <v>7125.8999999999896</v>
      </c>
      <c r="BH17" s="1">
        <v>11970.79999999999</v>
      </c>
      <c r="BI17" s="1">
        <v>12336.3</v>
      </c>
      <c r="BJ17" s="1">
        <v>274.89999999999998</v>
      </c>
      <c r="BK17" s="1">
        <v>1310.3000000000002</v>
      </c>
      <c r="BL17" s="1">
        <v>17659.499999999989</v>
      </c>
      <c r="BM17" s="1">
        <v>3244.49999999999</v>
      </c>
      <c r="BN17" s="1">
        <v>2786.7</v>
      </c>
      <c r="BO17" s="1">
        <v>3425.4999999999991</v>
      </c>
      <c r="BP17" s="1">
        <v>256.89999999999998</v>
      </c>
      <c r="BQ17" s="1">
        <v>6761.2999999999893</v>
      </c>
      <c r="BR17" s="1">
        <v>2130.9</v>
      </c>
      <c r="BS17" s="1">
        <v>2891.3999999999992</v>
      </c>
      <c r="BT17" s="1">
        <v>23120.699999999979</v>
      </c>
      <c r="BU17" s="1">
        <v>2427.1999999999998</v>
      </c>
      <c r="BV17" s="1">
        <v>491.6</v>
      </c>
      <c r="BW17" s="1">
        <v>555.9</v>
      </c>
      <c r="BX17" s="1">
        <v>22999.199999999972</v>
      </c>
      <c r="BY17" s="1">
        <v>8739.1999999999989</v>
      </c>
      <c r="BZ17" s="1">
        <v>2412.6999999999998</v>
      </c>
      <c r="CA17" s="1">
        <v>15261.199999999999</v>
      </c>
      <c r="CB17" s="1">
        <v>2173.4</v>
      </c>
      <c r="CC17" s="1">
        <v>1136.8000000000002</v>
      </c>
      <c r="CD17" s="1">
        <v>5674.9</v>
      </c>
      <c r="CE17" s="1">
        <v>6477.4</v>
      </c>
      <c r="CF17" s="1">
        <v>7053.1</v>
      </c>
      <c r="CG17" s="1">
        <v>5304.8999999999987</v>
      </c>
      <c r="CH17" s="1">
        <v>134434.89999999979</v>
      </c>
      <c r="CI17" s="1">
        <v>1212</v>
      </c>
      <c r="CJ17" s="1">
        <v>5442.1999999999989</v>
      </c>
      <c r="CK17" s="1">
        <v>619.49999999999898</v>
      </c>
      <c r="CL17" s="1">
        <v>6172.0999999999904</v>
      </c>
      <c r="CM17" s="1">
        <v>1729.1</v>
      </c>
      <c r="CN17" s="1">
        <v>499.19999999999902</v>
      </c>
      <c r="CO17" s="1">
        <v>356.8</v>
      </c>
      <c r="CP17" s="1">
        <v>942.7</v>
      </c>
      <c r="CQ17" s="1">
        <v>2032.5</v>
      </c>
      <c r="CR17" s="1">
        <v>1819.6</v>
      </c>
      <c r="CS17" s="1">
        <v>1198.9000000000001</v>
      </c>
      <c r="CT17" s="1">
        <v>64896.699999999859</v>
      </c>
      <c r="CU17" s="1">
        <v>1557.1</v>
      </c>
      <c r="CV17" s="1">
        <v>7860.2999999999993</v>
      </c>
      <c r="CW17" s="1">
        <v>2286.7999999999997</v>
      </c>
      <c r="CX17" s="1">
        <v>3244.8999999999987</v>
      </c>
      <c r="CY17" s="1">
        <v>1708.1999999999998</v>
      </c>
      <c r="CZ17" s="1">
        <v>3176.6</v>
      </c>
      <c r="DA17" s="1">
        <v>2629.5</v>
      </c>
      <c r="DB17" s="1">
        <v>312.5</v>
      </c>
      <c r="DC17" s="1">
        <v>1518.8</v>
      </c>
      <c r="DD17" s="1">
        <v>1843.9999999999989</v>
      </c>
      <c r="DE17" s="1">
        <v>681.09999999999991</v>
      </c>
      <c r="DF17" s="1">
        <v>1691.6</v>
      </c>
      <c r="DG17" s="1">
        <v>9897.0999999999804</v>
      </c>
      <c r="DH17" s="1">
        <v>2309.6999999999998</v>
      </c>
      <c r="DI17" s="1">
        <v>17721.3</v>
      </c>
      <c r="DJ17" s="1">
        <v>1738.2</v>
      </c>
      <c r="DK17" s="1">
        <v>2776.6</v>
      </c>
      <c r="DL17" s="1">
        <v>982.4</v>
      </c>
      <c r="DM17" s="1">
        <v>16307.999999999978</v>
      </c>
      <c r="DN17" s="1">
        <v>22155.899999999991</v>
      </c>
      <c r="DO17" s="1">
        <v>1115.8</v>
      </c>
      <c r="DP17" s="1">
        <v>642.4</v>
      </c>
      <c r="DQ17" s="1">
        <v>8987.3999999999887</v>
      </c>
      <c r="DR17" s="1">
        <v>300.79999999999995</v>
      </c>
      <c r="DS17" s="1">
        <v>4355.4000000000005</v>
      </c>
      <c r="DT17" s="1">
        <v>30544.599999999973</v>
      </c>
      <c r="DU17" s="1">
        <v>1936.4</v>
      </c>
      <c r="DV17" s="1">
        <v>4398.2999999999993</v>
      </c>
      <c r="DW17" s="1">
        <v>1671.6000000000001</v>
      </c>
      <c r="DX17" s="1">
        <v>761.99999999999989</v>
      </c>
      <c r="DY17" s="1">
        <v>1403.6</v>
      </c>
      <c r="DZ17" s="1">
        <v>2312.6999999999998</v>
      </c>
      <c r="EA17" s="1">
        <v>13896</v>
      </c>
      <c r="EB17" s="1">
        <v>1193.5999999999999</v>
      </c>
      <c r="EC17" s="1">
        <v>5060.6999999999989</v>
      </c>
      <c r="ED17" s="1">
        <v>3894.8999999999896</v>
      </c>
      <c r="EE17" s="1">
        <v>19242.000000000004</v>
      </c>
      <c r="EF17" s="1">
        <v>5397.2</v>
      </c>
      <c r="EG17" s="1">
        <v>1348.7</v>
      </c>
      <c r="EH17" s="1">
        <v>2432.1999999999998</v>
      </c>
      <c r="EI17" s="1">
        <v>4670.3999999999896</v>
      </c>
      <c r="EJ17" s="1">
        <v>3330.2</v>
      </c>
      <c r="EK17" s="1">
        <v>14976.29999999999</v>
      </c>
      <c r="EL17" s="1">
        <v>7308.7999999999893</v>
      </c>
      <c r="EM17" s="1">
        <v>924.9</v>
      </c>
      <c r="EN17" s="1">
        <v>1347.6</v>
      </c>
      <c r="EO17" s="1">
        <v>1013</v>
      </c>
      <c r="EP17" s="1">
        <v>6817.8</v>
      </c>
      <c r="EQ17" s="1">
        <v>1069.5</v>
      </c>
      <c r="ER17" s="1">
        <v>6544.2999999999902</v>
      </c>
      <c r="ES17" s="1">
        <v>1907.3999999999987</v>
      </c>
      <c r="ET17" s="1">
        <v>1805.9</v>
      </c>
      <c r="EU17" s="1">
        <v>2806.5</v>
      </c>
      <c r="EV17" s="1">
        <v>1074.6999999999989</v>
      </c>
      <c r="EW17" s="1">
        <v>774.5</v>
      </c>
      <c r="EX17" s="1">
        <v>5973.6999999999989</v>
      </c>
      <c r="EY17" s="1">
        <v>10546.6</v>
      </c>
      <c r="EZ17" s="1">
        <v>8749.1999999999989</v>
      </c>
      <c r="FA17" s="1">
        <v>11886.499999999989</v>
      </c>
      <c r="FB17" s="1">
        <v>6319.6</v>
      </c>
      <c r="FC17" s="1">
        <v>967</v>
      </c>
      <c r="FD17" s="1">
        <v>894.90000000000009</v>
      </c>
      <c r="FE17" s="1">
        <v>543.9</v>
      </c>
      <c r="FF17" s="1">
        <v>1214</v>
      </c>
      <c r="FG17" s="1">
        <v>1312.1</v>
      </c>
      <c r="FH17" s="1">
        <v>2052.5</v>
      </c>
      <c r="FI17" s="1">
        <v>1280.4000000000001</v>
      </c>
      <c r="FJ17" s="1">
        <v>587.6</v>
      </c>
      <c r="FK17" s="1">
        <v>398.8</v>
      </c>
      <c r="FL17" s="1">
        <v>589.29999999999995</v>
      </c>
      <c r="FM17" s="1">
        <v>487.99999999999898</v>
      </c>
      <c r="FN17" s="1">
        <v>319.7</v>
      </c>
      <c r="FO17" s="1">
        <v>3368.2999999999988</v>
      </c>
      <c r="FP17" s="1">
        <v>3794.3999999999996</v>
      </c>
      <c r="FQ17" s="1">
        <v>3361.4</v>
      </c>
      <c r="FR17" s="1">
        <v>3879.9999999999882</v>
      </c>
      <c r="FS17" s="1">
        <v>5261.699999999998</v>
      </c>
      <c r="FT17" s="1">
        <v>2005.5</v>
      </c>
      <c r="FU17" s="1">
        <v>2338.1000000000004</v>
      </c>
      <c r="FV17" s="1">
        <v>9259.6</v>
      </c>
      <c r="FW17" s="1">
        <v>2511.1999999999998</v>
      </c>
      <c r="FX17" s="1">
        <v>2608.6</v>
      </c>
      <c r="FY17" s="1">
        <v>1757</v>
      </c>
      <c r="FZ17" s="1">
        <v>1127</v>
      </c>
      <c r="GA17" s="1">
        <v>1102.4000000000001</v>
      </c>
      <c r="GB17" s="1">
        <v>5580.7999999999993</v>
      </c>
      <c r="GC17" s="1">
        <v>1952.4</v>
      </c>
      <c r="GD17" s="1">
        <v>200.7</v>
      </c>
      <c r="GE17" s="1">
        <v>2356.1999999999998</v>
      </c>
      <c r="GF17" s="1">
        <v>13497.899999999998</v>
      </c>
      <c r="GG17" s="1">
        <v>5679</v>
      </c>
      <c r="GH17" s="1">
        <v>3249.9</v>
      </c>
      <c r="GI17" s="1">
        <v>640.5</v>
      </c>
      <c r="GJ17" s="1">
        <v>2722.5</v>
      </c>
      <c r="GK17" s="1">
        <v>4427.9999999999991</v>
      </c>
      <c r="GL17" s="1">
        <v>1676.7</v>
      </c>
      <c r="GM17" s="1">
        <v>16066.5</v>
      </c>
      <c r="GN17" s="1">
        <v>525.70000000000005</v>
      </c>
      <c r="GO17" s="1">
        <v>1524.7999999999988</v>
      </c>
      <c r="GP17" s="1">
        <v>1030.0999999999999</v>
      </c>
      <c r="GQ17" s="1">
        <v>2489.8000000000002</v>
      </c>
      <c r="GR17" s="1">
        <v>3044.6000000000004</v>
      </c>
      <c r="GS17" s="1">
        <v>955.59999999999991</v>
      </c>
      <c r="GT17" s="1">
        <v>890.9</v>
      </c>
      <c r="GU17" s="1">
        <v>2604.9000000000005</v>
      </c>
      <c r="GV17" s="1">
        <v>2802.3999999999992</v>
      </c>
      <c r="GW17" s="1">
        <v>5437.6</v>
      </c>
      <c r="GX17" s="1">
        <v>1191</v>
      </c>
      <c r="GY17" s="1">
        <v>6607.2</v>
      </c>
      <c r="GZ17" s="1">
        <v>309.7</v>
      </c>
      <c r="HA17" s="1">
        <v>3543.5</v>
      </c>
      <c r="HB17" s="1">
        <v>9824.0999999999985</v>
      </c>
      <c r="HC17" s="1">
        <v>2882.1999999999975</v>
      </c>
      <c r="HD17" s="1">
        <v>45</v>
      </c>
      <c r="HE17" s="1">
        <v>1796.299999999999</v>
      </c>
      <c r="HF17" s="1">
        <v>1487.899999999999</v>
      </c>
      <c r="HG17" s="1">
        <v>2595.2999999999993</v>
      </c>
      <c r="HH17" s="3"/>
      <c r="HJ17" s="1"/>
    </row>
    <row r="18" spans="1:222" x14ac:dyDescent="0.25">
      <c r="A18" t="s">
        <v>3</v>
      </c>
      <c r="B18" t="s">
        <v>250</v>
      </c>
      <c r="C18" t="str">
        <f t="shared" si="0"/>
        <v>GOST-EU</v>
      </c>
      <c r="D18">
        <v>842.3</v>
      </c>
      <c r="E18" s="1">
        <v>0</v>
      </c>
      <c r="F18" s="1">
        <v>71.5</v>
      </c>
      <c r="G18" s="1">
        <v>161</v>
      </c>
      <c r="H18" s="1">
        <v>1093.7</v>
      </c>
      <c r="I18" s="1">
        <v>0</v>
      </c>
      <c r="J18" s="1">
        <v>54.5</v>
      </c>
      <c r="K18" s="1">
        <v>0</v>
      </c>
      <c r="L18" s="1">
        <v>454.7</v>
      </c>
      <c r="M18" s="1">
        <v>0</v>
      </c>
      <c r="N18" s="1">
        <v>418.1</v>
      </c>
      <c r="O18" s="1">
        <v>253.2</v>
      </c>
      <c r="P18" s="1">
        <v>491.5</v>
      </c>
      <c r="Q18" s="1">
        <v>53.8</v>
      </c>
      <c r="R18" s="1">
        <v>417.20000000000005</v>
      </c>
      <c r="S18" s="1">
        <v>0</v>
      </c>
      <c r="T18" s="1">
        <v>3218.1</v>
      </c>
      <c r="U18" s="1">
        <v>126.3</v>
      </c>
      <c r="V18" s="1">
        <v>276.39999999999901</v>
      </c>
      <c r="W18" s="1">
        <v>171.2</v>
      </c>
      <c r="X18" s="1">
        <v>13.5</v>
      </c>
      <c r="Y18" s="1">
        <v>0</v>
      </c>
      <c r="Z18" s="1">
        <v>0</v>
      </c>
      <c r="AA18" s="1">
        <v>41.9</v>
      </c>
      <c r="AB18" s="1">
        <v>962.09999999999991</v>
      </c>
      <c r="AC18" s="1">
        <v>220.39999999999901</v>
      </c>
      <c r="AD18" s="1">
        <v>813.19999999999902</v>
      </c>
      <c r="AE18" s="1">
        <v>0</v>
      </c>
      <c r="AF18" s="1">
        <v>0</v>
      </c>
      <c r="AG18" s="1">
        <v>0</v>
      </c>
      <c r="AH18" s="1">
        <v>285.10000000000002</v>
      </c>
      <c r="AI18" s="1">
        <v>49.400000000000006</v>
      </c>
      <c r="AJ18" s="1">
        <v>114.7</v>
      </c>
      <c r="AK18" s="1">
        <v>85</v>
      </c>
      <c r="AL18" s="1">
        <v>1291.7</v>
      </c>
      <c r="AM18" s="1">
        <v>63.2</v>
      </c>
      <c r="AN18" s="1">
        <v>142.5</v>
      </c>
      <c r="AO18" s="1">
        <v>0</v>
      </c>
      <c r="AP18" s="1">
        <v>0</v>
      </c>
      <c r="AQ18" s="1">
        <v>341.5</v>
      </c>
      <c r="AR18" s="1">
        <v>0</v>
      </c>
      <c r="AS18" s="1">
        <v>787.3</v>
      </c>
      <c r="AT18" s="1">
        <v>0</v>
      </c>
      <c r="AU18" s="1">
        <v>0</v>
      </c>
      <c r="AV18" s="1">
        <v>0</v>
      </c>
      <c r="AW18" s="1">
        <v>242</v>
      </c>
      <c r="AX18" s="1">
        <v>319.89999999999998</v>
      </c>
      <c r="AY18" s="1">
        <v>587.49999999999898</v>
      </c>
      <c r="AZ18" s="1">
        <v>0</v>
      </c>
      <c r="BA18" s="1">
        <v>0</v>
      </c>
      <c r="BB18" s="1">
        <v>628.1</v>
      </c>
      <c r="BC18" s="1">
        <v>384</v>
      </c>
      <c r="BD18" s="1">
        <v>171.7</v>
      </c>
      <c r="BE18" s="1">
        <v>387.9</v>
      </c>
      <c r="BF18" s="1">
        <v>190.2</v>
      </c>
      <c r="BG18" s="1">
        <v>206.6</v>
      </c>
      <c r="BH18" s="1">
        <v>223.3</v>
      </c>
      <c r="BI18" s="1">
        <v>349.3</v>
      </c>
      <c r="BJ18" s="1">
        <v>0</v>
      </c>
      <c r="BK18" s="1">
        <v>0</v>
      </c>
      <c r="BL18" s="1">
        <v>965.40000000000009</v>
      </c>
      <c r="BM18" s="1">
        <v>197</v>
      </c>
      <c r="BN18" s="1">
        <v>129</v>
      </c>
      <c r="BO18" s="1">
        <v>391.6</v>
      </c>
      <c r="BP18" s="1">
        <v>0</v>
      </c>
      <c r="BQ18" s="1">
        <v>1055.3</v>
      </c>
      <c r="BR18" s="1">
        <v>116.1</v>
      </c>
      <c r="BS18" s="1">
        <v>1182.5999999999999</v>
      </c>
      <c r="BT18" s="1">
        <v>4140.7999999999884</v>
      </c>
      <c r="BU18" s="1">
        <v>0</v>
      </c>
      <c r="BV18" s="1">
        <v>0</v>
      </c>
      <c r="BW18" s="1">
        <v>63.5</v>
      </c>
      <c r="BX18" s="1">
        <v>1343.19999999999</v>
      </c>
      <c r="BY18" s="1">
        <v>792.8</v>
      </c>
      <c r="BZ18" s="1">
        <v>0</v>
      </c>
      <c r="CA18" s="1">
        <v>643.40000000000009</v>
      </c>
      <c r="CB18" s="1">
        <v>99.7</v>
      </c>
      <c r="CC18" s="1">
        <v>0</v>
      </c>
      <c r="CD18" s="1">
        <v>164.5</v>
      </c>
      <c r="CE18" s="1">
        <v>1410.1</v>
      </c>
      <c r="CF18" s="1">
        <v>1427.2999999999988</v>
      </c>
      <c r="CG18" s="1">
        <v>281.60000000000002</v>
      </c>
      <c r="CH18" s="1">
        <v>10289.099999999999</v>
      </c>
      <c r="CI18" s="1">
        <v>0</v>
      </c>
      <c r="CJ18" s="1">
        <v>404.69999999999902</v>
      </c>
      <c r="CK18" s="1">
        <v>179.6</v>
      </c>
      <c r="CL18" s="1">
        <v>50</v>
      </c>
      <c r="CM18" s="1">
        <v>221.6</v>
      </c>
      <c r="CN18" s="1">
        <v>0</v>
      </c>
      <c r="CO18" s="1">
        <v>115</v>
      </c>
      <c r="CP18" s="1">
        <v>0</v>
      </c>
      <c r="CQ18" s="1">
        <v>0</v>
      </c>
      <c r="CR18" s="1">
        <v>282.5</v>
      </c>
      <c r="CS18" s="1">
        <v>0</v>
      </c>
      <c r="CT18" s="1">
        <v>6703.0999999999894</v>
      </c>
      <c r="CU18" s="1">
        <v>517.1</v>
      </c>
      <c r="CV18" s="1">
        <v>2684.3</v>
      </c>
      <c r="CW18" s="1">
        <v>0</v>
      </c>
      <c r="CX18" s="1">
        <v>942.7</v>
      </c>
      <c r="CY18" s="1">
        <v>261</v>
      </c>
      <c r="CZ18" s="1">
        <v>284.2</v>
      </c>
      <c r="DA18" s="1">
        <v>49.4</v>
      </c>
      <c r="DB18" s="1">
        <v>0</v>
      </c>
      <c r="DC18" s="1">
        <v>0</v>
      </c>
      <c r="DD18" s="1">
        <v>342.4</v>
      </c>
      <c r="DE18" s="1">
        <v>258.3</v>
      </c>
      <c r="DF18" s="1">
        <v>567.099999999999</v>
      </c>
      <c r="DG18" s="1">
        <v>143.6</v>
      </c>
      <c r="DH18" s="1">
        <v>478.20000000000005</v>
      </c>
      <c r="DI18" s="1">
        <v>1103.5</v>
      </c>
      <c r="DJ18" s="1">
        <v>80.3</v>
      </c>
      <c r="DK18" s="1">
        <v>1033</v>
      </c>
      <c r="DL18" s="1">
        <v>0</v>
      </c>
      <c r="DM18" s="1">
        <v>3431.3999999999901</v>
      </c>
      <c r="DN18" s="1">
        <v>4498.1000000000004</v>
      </c>
      <c r="DO18" s="1">
        <v>66.099999999999994</v>
      </c>
      <c r="DP18" s="1">
        <v>98.1</v>
      </c>
      <c r="DQ18" s="1">
        <v>47</v>
      </c>
      <c r="DR18" s="1">
        <v>0</v>
      </c>
      <c r="DS18" s="1">
        <v>689.90000000000009</v>
      </c>
      <c r="DT18" s="1">
        <v>4417.7999999999993</v>
      </c>
      <c r="DU18" s="1">
        <v>0</v>
      </c>
      <c r="DV18" s="1">
        <v>465.19999999999902</v>
      </c>
      <c r="DW18" s="1">
        <v>0</v>
      </c>
      <c r="DX18" s="1">
        <v>0</v>
      </c>
      <c r="DY18" s="1">
        <v>89.5</v>
      </c>
      <c r="DZ18" s="1">
        <v>251.5</v>
      </c>
      <c r="EA18" s="1">
        <v>271.3</v>
      </c>
      <c r="EB18" s="1">
        <v>79.8</v>
      </c>
      <c r="EC18" s="1">
        <v>69.5</v>
      </c>
      <c r="ED18" s="1">
        <v>64.900000000000006</v>
      </c>
      <c r="EE18" s="1">
        <v>1530.3000000000002</v>
      </c>
      <c r="EF18" s="1">
        <v>372.9</v>
      </c>
      <c r="EG18" s="1">
        <v>999</v>
      </c>
      <c r="EH18" s="1">
        <v>372.7</v>
      </c>
      <c r="EI18" s="1">
        <v>286.79999999999899</v>
      </c>
      <c r="EJ18" s="1">
        <v>89.1</v>
      </c>
      <c r="EK18" s="1">
        <v>1677.5</v>
      </c>
      <c r="EL18" s="1">
        <v>592.5</v>
      </c>
      <c r="EM18" s="1">
        <v>0</v>
      </c>
      <c r="EN18" s="1">
        <v>106.2</v>
      </c>
      <c r="EO18" s="1">
        <v>342.5</v>
      </c>
      <c r="EP18" s="1">
        <v>340.49999999999898</v>
      </c>
      <c r="EQ18" s="1">
        <v>166.1</v>
      </c>
      <c r="ER18" s="1">
        <v>1248.599999999999</v>
      </c>
      <c r="ES18" s="1">
        <v>110.9</v>
      </c>
      <c r="ET18" s="1">
        <v>0</v>
      </c>
      <c r="EU18" s="1">
        <v>0</v>
      </c>
      <c r="EV18" s="1">
        <v>223.5</v>
      </c>
      <c r="EW18" s="1">
        <v>137.69999999999999</v>
      </c>
      <c r="EX18" s="1">
        <v>1477.3</v>
      </c>
      <c r="EY18" s="1">
        <v>1347.8</v>
      </c>
      <c r="EZ18" s="1">
        <v>392.1</v>
      </c>
      <c r="FA18" s="1">
        <v>984.6</v>
      </c>
      <c r="FB18" s="1">
        <v>863.8</v>
      </c>
      <c r="FC18" s="1">
        <v>0</v>
      </c>
      <c r="FD18" s="1">
        <v>148</v>
      </c>
      <c r="FE18" s="1">
        <v>0</v>
      </c>
      <c r="FF18" s="1">
        <v>0</v>
      </c>
      <c r="FG18" s="1">
        <v>45.3</v>
      </c>
      <c r="FH18" s="1">
        <v>193.1</v>
      </c>
      <c r="FI18" s="1">
        <v>0</v>
      </c>
      <c r="FJ18" s="1">
        <v>0</v>
      </c>
      <c r="FK18" s="1">
        <v>460.5</v>
      </c>
      <c r="FL18" s="1">
        <v>120</v>
      </c>
      <c r="FM18" s="1">
        <v>0</v>
      </c>
      <c r="FN18" s="1">
        <v>0</v>
      </c>
      <c r="FO18" s="1">
        <v>1096</v>
      </c>
      <c r="FP18" s="1">
        <v>956.3</v>
      </c>
      <c r="FQ18" s="1">
        <v>517.79999999999995</v>
      </c>
      <c r="FR18" s="1">
        <v>353.29999999999899</v>
      </c>
      <c r="FS18" s="1">
        <v>1386.6</v>
      </c>
      <c r="FT18" s="1">
        <v>0</v>
      </c>
      <c r="FU18" s="1">
        <v>0</v>
      </c>
      <c r="FV18" s="1">
        <v>766.099999999999</v>
      </c>
      <c r="FW18" s="1">
        <v>300.5</v>
      </c>
      <c r="FX18" s="1">
        <v>104.3</v>
      </c>
      <c r="FY18" s="1">
        <v>0</v>
      </c>
      <c r="FZ18" s="1">
        <v>0</v>
      </c>
      <c r="GA18" s="1">
        <v>0</v>
      </c>
      <c r="GB18" s="1">
        <v>577</v>
      </c>
      <c r="GC18" s="1">
        <v>106</v>
      </c>
      <c r="GD18" s="1">
        <v>784.7</v>
      </c>
      <c r="GE18" s="1">
        <v>0</v>
      </c>
      <c r="GF18" s="1">
        <v>694.59999999999991</v>
      </c>
      <c r="GG18" s="1">
        <v>356.2</v>
      </c>
      <c r="GH18" s="1">
        <v>380.6</v>
      </c>
      <c r="GI18" s="1">
        <v>0</v>
      </c>
      <c r="GJ18" s="1">
        <v>0</v>
      </c>
      <c r="GK18" s="1">
        <v>40.4</v>
      </c>
      <c r="GL18" s="1">
        <v>121.5</v>
      </c>
      <c r="GM18" s="1">
        <v>634.40000000000009</v>
      </c>
      <c r="GN18" s="1">
        <v>0</v>
      </c>
      <c r="GO18" s="1">
        <v>0</v>
      </c>
      <c r="GP18" s="1">
        <v>65.099999999999994</v>
      </c>
      <c r="GQ18" s="1">
        <v>0</v>
      </c>
      <c r="GR18" s="1">
        <v>111.7</v>
      </c>
      <c r="GS18" s="1">
        <v>0</v>
      </c>
      <c r="GT18" s="1">
        <v>125.8</v>
      </c>
      <c r="GU18" s="1">
        <v>182</v>
      </c>
      <c r="GV18" s="1">
        <v>160</v>
      </c>
      <c r="GW18" s="1">
        <v>165.3</v>
      </c>
      <c r="GX18" s="1">
        <v>43.6</v>
      </c>
      <c r="GY18" s="1">
        <v>302.8</v>
      </c>
      <c r="GZ18" s="1">
        <v>89.7</v>
      </c>
      <c r="HA18" s="1">
        <v>20</v>
      </c>
      <c r="HB18" s="1">
        <v>800.2</v>
      </c>
      <c r="HC18" s="1">
        <v>195.9</v>
      </c>
      <c r="HD18" s="1">
        <v>56.3</v>
      </c>
      <c r="HE18" s="1">
        <v>0</v>
      </c>
      <c r="HF18" s="1">
        <v>51.7</v>
      </c>
      <c r="HG18" s="1">
        <v>0</v>
      </c>
      <c r="HH18" s="3"/>
      <c r="HJ18" s="1"/>
    </row>
    <row r="19" spans="1:222" x14ac:dyDescent="0.25">
      <c r="A19" t="s">
        <v>3</v>
      </c>
      <c r="B19" t="s">
        <v>251</v>
      </c>
      <c r="C19" t="str">
        <f t="shared" si="0"/>
        <v>GOST-ZEU</v>
      </c>
      <c r="D19">
        <v>0</v>
      </c>
      <c r="E19" s="1">
        <v>0</v>
      </c>
      <c r="F19" s="1">
        <v>0</v>
      </c>
      <c r="G19" s="1">
        <v>0</v>
      </c>
      <c r="H19" s="1">
        <v>0</v>
      </c>
      <c r="I19" s="1">
        <v>0</v>
      </c>
      <c r="J19" s="1">
        <v>0</v>
      </c>
      <c r="K19" s="1">
        <v>0</v>
      </c>
      <c r="L19" s="1">
        <v>168</v>
      </c>
      <c r="M19" s="1">
        <v>0</v>
      </c>
      <c r="N19" s="1">
        <v>0</v>
      </c>
      <c r="O19" s="1">
        <v>0</v>
      </c>
      <c r="P19" s="1">
        <v>0</v>
      </c>
      <c r="Q19" s="1">
        <v>0</v>
      </c>
      <c r="R19" s="1">
        <v>630.29999999999995</v>
      </c>
      <c r="S19" s="1">
        <v>0</v>
      </c>
      <c r="T19" s="1">
        <v>909.40000000000009</v>
      </c>
      <c r="U19" s="1">
        <v>72</v>
      </c>
      <c r="V19" s="1">
        <v>0</v>
      </c>
      <c r="W19" s="1">
        <v>80.900000000000006</v>
      </c>
      <c r="X19" s="1">
        <v>0</v>
      </c>
      <c r="Y19" s="1">
        <v>0</v>
      </c>
      <c r="Z19" s="1">
        <v>0</v>
      </c>
      <c r="AA19" s="1">
        <v>0</v>
      </c>
      <c r="AB19" s="1">
        <v>0</v>
      </c>
      <c r="AC19" s="1">
        <v>0</v>
      </c>
      <c r="AD19" s="1">
        <v>0</v>
      </c>
      <c r="AE19" s="1">
        <v>0</v>
      </c>
      <c r="AF19" s="1">
        <v>0</v>
      </c>
      <c r="AG19" s="1">
        <v>0</v>
      </c>
      <c r="AH19" s="1">
        <v>0</v>
      </c>
      <c r="AI19" s="1">
        <v>15</v>
      </c>
      <c r="AJ19" s="1">
        <v>0</v>
      </c>
      <c r="AK19" s="1">
        <v>0</v>
      </c>
      <c r="AL19" s="1">
        <v>0</v>
      </c>
      <c r="AM19" s="1">
        <v>0</v>
      </c>
      <c r="AN19" s="1">
        <v>212.7</v>
      </c>
      <c r="AO19" s="1">
        <v>85.2</v>
      </c>
      <c r="AP19" s="1">
        <v>0</v>
      </c>
      <c r="AQ19" s="1">
        <v>0</v>
      </c>
      <c r="AR19" s="1">
        <v>0</v>
      </c>
      <c r="AS19" s="1">
        <v>0</v>
      </c>
      <c r="AT19" s="1">
        <v>0</v>
      </c>
      <c r="AU19" s="1">
        <v>0</v>
      </c>
      <c r="AV19" s="1">
        <v>0</v>
      </c>
      <c r="AW19" s="1">
        <v>0</v>
      </c>
      <c r="AX19" s="1">
        <v>0</v>
      </c>
      <c r="AY19" s="1">
        <v>0</v>
      </c>
      <c r="AZ19" s="1">
        <v>0</v>
      </c>
      <c r="BA19" s="1">
        <v>0</v>
      </c>
      <c r="BB19" s="1">
        <v>0</v>
      </c>
      <c r="BC19" s="1">
        <v>0</v>
      </c>
      <c r="BD19" s="1">
        <v>191.4</v>
      </c>
      <c r="BE19" s="1">
        <v>0</v>
      </c>
      <c r="BF19" s="1">
        <v>587.9</v>
      </c>
      <c r="BG19" s="1">
        <v>0</v>
      </c>
      <c r="BH19" s="1">
        <v>0</v>
      </c>
      <c r="BI19" s="1">
        <v>241.6</v>
      </c>
      <c r="BJ19" s="1">
        <v>0</v>
      </c>
      <c r="BK19" s="1">
        <v>0</v>
      </c>
      <c r="BL19" s="1">
        <v>123</v>
      </c>
      <c r="BM19" s="1">
        <v>60</v>
      </c>
      <c r="BN19" s="1">
        <v>808.4</v>
      </c>
      <c r="BO19" s="1">
        <v>77.400000000000006</v>
      </c>
      <c r="BP19" s="1">
        <v>0</v>
      </c>
      <c r="BQ19" s="1">
        <v>237.3</v>
      </c>
      <c r="BR19" s="1">
        <v>0</v>
      </c>
      <c r="BS19" s="1">
        <v>235.3</v>
      </c>
      <c r="BT19" s="1">
        <v>364.70000000000005</v>
      </c>
      <c r="BU19" s="1">
        <v>369.2</v>
      </c>
      <c r="BV19" s="1">
        <v>0</v>
      </c>
      <c r="BW19" s="1">
        <v>0</v>
      </c>
      <c r="BX19" s="1">
        <v>418.1</v>
      </c>
      <c r="BY19" s="1">
        <v>0</v>
      </c>
      <c r="BZ19" s="1">
        <v>0</v>
      </c>
      <c r="CA19" s="1">
        <v>199.4</v>
      </c>
      <c r="CB19" s="1">
        <v>100</v>
      </c>
      <c r="CC19" s="1">
        <v>0</v>
      </c>
      <c r="CD19" s="1">
        <v>0</v>
      </c>
      <c r="CE19" s="1">
        <v>0</v>
      </c>
      <c r="CF19" s="1">
        <v>0</v>
      </c>
      <c r="CG19" s="1">
        <v>0</v>
      </c>
      <c r="CH19" s="1">
        <v>1753.799999999999</v>
      </c>
      <c r="CI19" s="1">
        <v>0</v>
      </c>
      <c r="CJ19" s="1">
        <v>376.9</v>
      </c>
      <c r="CK19" s="1">
        <v>0</v>
      </c>
      <c r="CL19" s="1">
        <v>0</v>
      </c>
      <c r="CM19" s="1">
        <v>0</v>
      </c>
      <c r="CN19" s="1">
        <v>0</v>
      </c>
      <c r="CO19" s="1">
        <v>101.8</v>
      </c>
      <c r="CP19" s="1">
        <v>0</v>
      </c>
      <c r="CQ19" s="1">
        <v>86.9</v>
      </c>
      <c r="CR19" s="1">
        <v>0</v>
      </c>
      <c r="CS19" s="1">
        <v>0</v>
      </c>
      <c r="CT19" s="1">
        <v>2271.7999999999902</v>
      </c>
      <c r="CU19" s="1">
        <v>0</v>
      </c>
      <c r="CV19" s="1">
        <v>0</v>
      </c>
      <c r="CW19" s="1">
        <v>0</v>
      </c>
      <c r="CX19" s="1">
        <v>0</v>
      </c>
      <c r="CY19" s="1">
        <v>105.1</v>
      </c>
      <c r="CZ19" s="1">
        <v>0</v>
      </c>
      <c r="DA19" s="1">
        <v>0</v>
      </c>
      <c r="DB19" s="1">
        <v>0</v>
      </c>
      <c r="DC19" s="1">
        <v>0</v>
      </c>
      <c r="DD19" s="1">
        <v>0</v>
      </c>
      <c r="DE19" s="1">
        <v>0</v>
      </c>
      <c r="DF19" s="1">
        <v>0</v>
      </c>
      <c r="DG19" s="1">
        <v>0</v>
      </c>
      <c r="DH19" s="1">
        <v>0</v>
      </c>
      <c r="DI19" s="1">
        <v>197.1</v>
      </c>
      <c r="DJ19" s="1">
        <v>0</v>
      </c>
      <c r="DK19" s="1">
        <v>0</v>
      </c>
      <c r="DL19" s="1">
        <v>110</v>
      </c>
      <c r="DM19" s="1">
        <v>724.8</v>
      </c>
      <c r="DN19" s="1">
        <v>1664.599999999999</v>
      </c>
      <c r="DO19" s="1">
        <v>0</v>
      </c>
      <c r="DP19" s="1">
        <v>0</v>
      </c>
      <c r="DQ19" s="1">
        <v>0</v>
      </c>
      <c r="DR19" s="1">
        <v>0</v>
      </c>
      <c r="DS19" s="1">
        <v>227.1</v>
      </c>
      <c r="DT19" s="1">
        <v>193.1</v>
      </c>
      <c r="DU19" s="1">
        <v>0</v>
      </c>
      <c r="DV19" s="1">
        <v>0</v>
      </c>
      <c r="DW19" s="1">
        <v>0</v>
      </c>
      <c r="DX19" s="1">
        <v>0</v>
      </c>
      <c r="DY19" s="1">
        <v>0</v>
      </c>
      <c r="DZ19" s="1">
        <v>0</v>
      </c>
      <c r="EA19" s="1">
        <v>82.4</v>
      </c>
      <c r="EB19" s="1">
        <v>0</v>
      </c>
      <c r="EC19" s="1">
        <v>0</v>
      </c>
      <c r="ED19" s="1">
        <v>0</v>
      </c>
      <c r="EE19" s="1">
        <v>220.2</v>
      </c>
      <c r="EF19" s="1">
        <v>0</v>
      </c>
      <c r="EG19" s="1">
        <v>0</v>
      </c>
      <c r="EH19" s="1">
        <v>0</v>
      </c>
      <c r="EI19" s="1">
        <v>0</v>
      </c>
      <c r="EJ19" s="1">
        <v>49.6</v>
      </c>
      <c r="EK19" s="1">
        <v>0</v>
      </c>
      <c r="EL19" s="1">
        <v>0</v>
      </c>
      <c r="EM19" s="1">
        <v>0</v>
      </c>
      <c r="EN19" s="1">
        <v>0</v>
      </c>
      <c r="EO19" s="1">
        <v>0</v>
      </c>
      <c r="EP19" s="1">
        <v>0</v>
      </c>
      <c r="EQ19" s="1">
        <v>0</v>
      </c>
      <c r="ER19" s="1">
        <v>0</v>
      </c>
      <c r="ES19" s="1">
        <v>119.4</v>
      </c>
      <c r="ET19" s="1">
        <v>0</v>
      </c>
      <c r="EU19" s="1">
        <v>0</v>
      </c>
      <c r="EV19" s="1">
        <v>0</v>
      </c>
      <c r="EW19" s="1">
        <v>253.5</v>
      </c>
      <c r="EX19" s="1">
        <v>0</v>
      </c>
      <c r="EY19" s="1">
        <v>0</v>
      </c>
      <c r="EZ19" s="1">
        <v>136.30000000000001</v>
      </c>
      <c r="FA19" s="1">
        <v>148.39999999999901</v>
      </c>
      <c r="FB19" s="1">
        <v>0</v>
      </c>
      <c r="FC19" s="1">
        <v>0</v>
      </c>
      <c r="FD19" s="1">
        <v>15</v>
      </c>
      <c r="FE19" s="1">
        <v>0</v>
      </c>
      <c r="FF19" s="1">
        <v>0</v>
      </c>
      <c r="FG19" s="1">
        <v>0</v>
      </c>
      <c r="FH19" s="1">
        <v>0</v>
      </c>
      <c r="FI19" s="1">
        <v>0</v>
      </c>
      <c r="FJ19" s="1">
        <v>0</v>
      </c>
      <c r="FK19" s="1">
        <v>0</v>
      </c>
      <c r="FL19" s="1">
        <v>0</v>
      </c>
      <c r="FM19" s="1">
        <v>0</v>
      </c>
      <c r="FN19" s="1">
        <v>0</v>
      </c>
      <c r="FO19" s="1">
        <v>0</v>
      </c>
      <c r="FP19" s="1">
        <v>0</v>
      </c>
      <c r="FQ19" s="1">
        <v>295.8</v>
      </c>
      <c r="FR19" s="1">
        <v>0</v>
      </c>
      <c r="FS19" s="1">
        <v>0</v>
      </c>
      <c r="FT19" s="1">
        <v>0</v>
      </c>
      <c r="FU19" s="1">
        <v>0</v>
      </c>
      <c r="FV19" s="1">
        <v>85.4</v>
      </c>
      <c r="FW19" s="1">
        <v>0</v>
      </c>
      <c r="FX19" s="1">
        <v>348.6</v>
      </c>
      <c r="FY19" s="1">
        <v>0</v>
      </c>
      <c r="FZ19" s="1">
        <v>0</v>
      </c>
      <c r="GA19" s="1">
        <v>0</v>
      </c>
      <c r="GB19" s="1">
        <v>0</v>
      </c>
      <c r="GC19" s="1">
        <v>0</v>
      </c>
      <c r="GD19" s="1">
        <v>0</v>
      </c>
      <c r="GE19" s="1">
        <v>0</v>
      </c>
      <c r="GF19" s="1">
        <v>101.7</v>
      </c>
      <c r="GG19" s="1">
        <v>1304</v>
      </c>
      <c r="GH19" s="1">
        <v>0</v>
      </c>
      <c r="GI19" s="1">
        <v>0</v>
      </c>
      <c r="GJ19" s="1">
        <v>101.3</v>
      </c>
      <c r="GK19" s="1">
        <v>0</v>
      </c>
      <c r="GL19" s="1">
        <v>0</v>
      </c>
      <c r="GM19" s="1">
        <v>0</v>
      </c>
      <c r="GN19" s="1">
        <v>0</v>
      </c>
      <c r="GO19" s="1">
        <v>0</v>
      </c>
      <c r="GP19" s="1">
        <v>0</v>
      </c>
      <c r="GQ19" s="1">
        <v>0</v>
      </c>
      <c r="GR19" s="1">
        <v>0</v>
      </c>
      <c r="GS19" s="1">
        <v>0</v>
      </c>
      <c r="GT19" s="1">
        <v>0</v>
      </c>
      <c r="GU19" s="1">
        <v>0</v>
      </c>
      <c r="GV19" s="1">
        <v>0</v>
      </c>
      <c r="GW19" s="1">
        <v>0</v>
      </c>
      <c r="GX19" s="1">
        <v>0</v>
      </c>
      <c r="GY19" s="1">
        <v>0</v>
      </c>
      <c r="GZ19" s="1">
        <v>0</v>
      </c>
      <c r="HA19" s="1">
        <v>0</v>
      </c>
      <c r="HB19" s="1">
        <v>248.1</v>
      </c>
      <c r="HC19" s="1">
        <v>0</v>
      </c>
      <c r="HD19" s="1">
        <v>0</v>
      </c>
      <c r="HE19" s="1">
        <v>0</v>
      </c>
      <c r="HF19" s="1">
        <v>0</v>
      </c>
      <c r="HG19" s="1">
        <v>0</v>
      </c>
      <c r="HH19" s="3"/>
      <c r="HJ19" s="1"/>
    </row>
    <row r="20" spans="1:222" x14ac:dyDescent="0.25">
      <c r="A20" t="s">
        <v>5</v>
      </c>
      <c r="B20" t="s">
        <v>249</v>
      </c>
      <c r="C20" t="str">
        <f t="shared" si="0"/>
        <v>JAVUP-EN</v>
      </c>
      <c r="D20">
        <v>6770.2999999999902</v>
      </c>
      <c r="E20" s="1">
        <v>359.8</v>
      </c>
      <c r="F20" s="1">
        <v>0</v>
      </c>
      <c r="G20" s="1">
        <v>855.59999999999991</v>
      </c>
      <c r="H20" s="1">
        <v>231</v>
      </c>
      <c r="I20" s="1">
        <v>811.9</v>
      </c>
      <c r="J20" s="1">
        <v>2067.9999999999991</v>
      </c>
      <c r="K20" s="1">
        <v>0</v>
      </c>
      <c r="L20" s="1">
        <v>1156.5000000000002</v>
      </c>
      <c r="M20" s="1">
        <v>337.5</v>
      </c>
      <c r="N20" s="1">
        <v>2298.5</v>
      </c>
      <c r="O20" s="1">
        <v>212.8</v>
      </c>
      <c r="P20" s="1">
        <v>1385.2</v>
      </c>
      <c r="Q20" s="1">
        <v>1373.9999999999991</v>
      </c>
      <c r="R20" s="1">
        <v>22223.4</v>
      </c>
      <c r="S20" s="1">
        <v>279.7</v>
      </c>
      <c r="T20" s="1">
        <v>39069.399999999987</v>
      </c>
      <c r="U20" s="1">
        <v>2329</v>
      </c>
      <c r="V20" s="1">
        <v>6262.7999999999993</v>
      </c>
      <c r="W20" s="1">
        <v>490.3</v>
      </c>
      <c r="X20" s="1">
        <v>360.4</v>
      </c>
      <c r="Y20" s="1">
        <v>0</v>
      </c>
      <c r="Z20" s="1">
        <v>916.90000000000009</v>
      </c>
      <c r="AA20" s="1">
        <v>0</v>
      </c>
      <c r="AB20" s="1">
        <v>3959.2000000000003</v>
      </c>
      <c r="AC20" s="1">
        <v>810</v>
      </c>
      <c r="AD20" s="1">
        <v>743.1</v>
      </c>
      <c r="AE20" s="1">
        <v>212</v>
      </c>
      <c r="AF20" s="1">
        <v>483.5</v>
      </c>
      <c r="AG20" s="1">
        <v>163</v>
      </c>
      <c r="AH20" s="1">
        <v>280.10000000000002</v>
      </c>
      <c r="AI20" s="1">
        <v>590.20000000000005</v>
      </c>
      <c r="AJ20" s="1">
        <v>0</v>
      </c>
      <c r="AK20" s="1">
        <v>1704.5</v>
      </c>
      <c r="AL20" s="1">
        <v>10686.29999999999</v>
      </c>
      <c r="AM20" s="1">
        <v>853.3</v>
      </c>
      <c r="AN20" s="1">
        <v>7085.8</v>
      </c>
      <c r="AO20" s="1">
        <v>572.5</v>
      </c>
      <c r="AP20" s="1">
        <v>164.5</v>
      </c>
      <c r="AQ20" s="1">
        <v>2141</v>
      </c>
      <c r="AR20" s="1">
        <v>0</v>
      </c>
      <c r="AS20" s="1">
        <v>3938.1</v>
      </c>
      <c r="AT20" s="1">
        <v>470.1</v>
      </c>
      <c r="AU20" s="1">
        <v>738.49999999999909</v>
      </c>
      <c r="AV20" s="1">
        <v>1055.5</v>
      </c>
      <c r="AW20" s="1">
        <v>3690.3999999999992</v>
      </c>
      <c r="AX20" s="1">
        <v>863.599999999999</v>
      </c>
      <c r="AY20" s="1">
        <v>1242.8</v>
      </c>
      <c r="AZ20" s="1">
        <v>269.7</v>
      </c>
      <c r="BA20" s="1">
        <v>2621.2999999999997</v>
      </c>
      <c r="BB20" s="1">
        <v>2837.099999999999</v>
      </c>
      <c r="BC20" s="1">
        <v>2744.0000000000005</v>
      </c>
      <c r="BD20" s="1">
        <v>4460.6000000000004</v>
      </c>
      <c r="BE20" s="1">
        <v>1154.7</v>
      </c>
      <c r="BF20" s="1">
        <v>12938.999999999991</v>
      </c>
      <c r="BG20" s="1">
        <v>2170.6</v>
      </c>
      <c r="BH20" s="1">
        <v>3562.5999999999899</v>
      </c>
      <c r="BI20" s="1">
        <v>10356.29999999999</v>
      </c>
      <c r="BJ20" s="1">
        <v>901.09999999999991</v>
      </c>
      <c r="BK20" s="1">
        <v>0</v>
      </c>
      <c r="BL20" s="1">
        <v>4503.699999999998</v>
      </c>
      <c r="BM20" s="1">
        <v>1601.69999999999</v>
      </c>
      <c r="BN20" s="1">
        <v>376.99999999999989</v>
      </c>
      <c r="BO20" s="1">
        <v>1773.1</v>
      </c>
      <c r="BP20" s="1">
        <v>138.30000000000001</v>
      </c>
      <c r="BQ20" s="1">
        <v>12117.299999999988</v>
      </c>
      <c r="BR20" s="1">
        <v>929.7</v>
      </c>
      <c r="BS20" s="1">
        <v>555.20000000000005</v>
      </c>
      <c r="BT20" s="1">
        <v>35246.799999999996</v>
      </c>
      <c r="BU20" s="1">
        <v>119</v>
      </c>
      <c r="BV20" s="1">
        <v>34.1</v>
      </c>
      <c r="BW20" s="1">
        <v>1893.0000000000002</v>
      </c>
      <c r="BX20" s="1">
        <v>25671.200000000001</v>
      </c>
      <c r="BY20" s="1">
        <v>1609.3999999999999</v>
      </c>
      <c r="BZ20" s="1">
        <v>518.9</v>
      </c>
      <c r="CA20" s="1">
        <v>9703.7999999999902</v>
      </c>
      <c r="CB20" s="1">
        <v>862.3</v>
      </c>
      <c r="CC20" s="1">
        <v>113.4</v>
      </c>
      <c r="CD20" s="1">
        <v>5430.9</v>
      </c>
      <c r="CE20" s="1">
        <v>2228.3000000000002</v>
      </c>
      <c r="CF20" s="1">
        <v>6919.5000000000009</v>
      </c>
      <c r="CG20" s="1">
        <v>4198.7999999999993</v>
      </c>
      <c r="CH20" s="1">
        <v>297260.49999999977</v>
      </c>
      <c r="CI20" s="1">
        <v>324</v>
      </c>
      <c r="CJ20" s="1">
        <v>4310.7</v>
      </c>
      <c r="CK20" s="1">
        <v>368.2</v>
      </c>
      <c r="CL20" s="1">
        <v>1313.4</v>
      </c>
      <c r="CM20" s="1">
        <v>917.5</v>
      </c>
      <c r="CN20" s="1">
        <v>431</v>
      </c>
      <c r="CO20" s="1">
        <v>0</v>
      </c>
      <c r="CP20" s="1">
        <v>32</v>
      </c>
      <c r="CQ20" s="1">
        <v>603.99999999999898</v>
      </c>
      <c r="CR20" s="1">
        <v>306.10000000000002</v>
      </c>
      <c r="CS20" s="1">
        <v>425.2</v>
      </c>
      <c r="CT20" s="1">
        <v>51308.599999999969</v>
      </c>
      <c r="CU20" s="1">
        <v>382.1</v>
      </c>
      <c r="CV20" s="1">
        <v>1905.899999999999</v>
      </c>
      <c r="CW20" s="1">
        <v>3526.6999999999903</v>
      </c>
      <c r="CX20" s="1">
        <v>5192.2999999999993</v>
      </c>
      <c r="CY20" s="1">
        <v>305</v>
      </c>
      <c r="CZ20" s="1">
        <v>1231</v>
      </c>
      <c r="DA20" s="1">
        <v>644</v>
      </c>
      <c r="DB20" s="1">
        <v>216.4</v>
      </c>
      <c r="DC20" s="1">
        <v>1239.5999999999999</v>
      </c>
      <c r="DD20" s="1">
        <v>0</v>
      </c>
      <c r="DE20" s="1">
        <v>427.7</v>
      </c>
      <c r="DF20" s="1">
        <v>102.7</v>
      </c>
      <c r="DG20" s="1">
        <v>1596.899999999999</v>
      </c>
      <c r="DH20" s="1">
        <v>1866.99999999999</v>
      </c>
      <c r="DI20" s="1">
        <v>12234.699999999979</v>
      </c>
      <c r="DJ20" s="1">
        <v>1014.6999999999999</v>
      </c>
      <c r="DK20" s="1">
        <v>415.3</v>
      </c>
      <c r="DL20" s="1">
        <v>307.39999999999998</v>
      </c>
      <c r="DM20" s="1">
        <v>26436.099999999988</v>
      </c>
      <c r="DN20" s="1">
        <v>34166.499999999978</v>
      </c>
      <c r="DO20" s="1">
        <v>0</v>
      </c>
      <c r="DP20" s="1">
        <v>87.5</v>
      </c>
      <c r="DQ20" s="1">
        <v>6616.4</v>
      </c>
      <c r="DR20" s="1">
        <v>212.29999999999998</v>
      </c>
      <c r="DS20" s="1">
        <v>1871.7000000000003</v>
      </c>
      <c r="DT20" s="1">
        <v>6699.7999999999993</v>
      </c>
      <c r="DU20" s="1">
        <v>1154</v>
      </c>
      <c r="DV20" s="1">
        <v>798.59999999999991</v>
      </c>
      <c r="DW20" s="1">
        <v>2859.5</v>
      </c>
      <c r="DX20" s="1">
        <v>203.70000000000002</v>
      </c>
      <c r="DY20" s="1">
        <v>349.2</v>
      </c>
      <c r="DZ20" s="1">
        <v>810.4</v>
      </c>
      <c r="EA20" s="1">
        <v>8609.1999999999807</v>
      </c>
      <c r="EB20" s="1">
        <v>445.9</v>
      </c>
      <c r="EC20" s="1">
        <v>504.2</v>
      </c>
      <c r="ED20" s="1">
        <v>1358.8999999999999</v>
      </c>
      <c r="EE20" s="1">
        <v>16415.7</v>
      </c>
      <c r="EF20" s="1">
        <v>564.40000000000009</v>
      </c>
      <c r="EG20" s="1">
        <v>491.7</v>
      </c>
      <c r="EH20" s="1">
        <v>1825.4</v>
      </c>
      <c r="EI20" s="1">
        <v>97</v>
      </c>
      <c r="EJ20" s="1">
        <v>2473.5</v>
      </c>
      <c r="EK20" s="1">
        <v>8688.6999999999989</v>
      </c>
      <c r="EL20" s="1">
        <v>5589.7999999999993</v>
      </c>
      <c r="EM20" s="1">
        <v>216.5</v>
      </c>
      <c r="EN20" s="1">
        <v>0</v>
      </c>
      <c r="EO20" s="1">
        <v>1524.3999999999999</v>
      </c>
      <c r="EP20" s="1">
        <v>2768.9</v>
      </c>
      <c r="EQ20" s="1">
        <v>175.7</v>
      </c>
      <c r="ER20" s="1">
        <v>3170.8999999999987</v>
      </c>
      <c r="ES20" s="1">
        <v>345.9</v>
      </c>
      <c r="ET20" s="1">
        <v>1016.1999999999999</v>
      </c>
      <c r="EU20" s="1">
        <v>2534.3999999999901</v>
      </c>
      <c r="EV20" s="1">
        <v>732.9</v>
      </c>
      <c r="EW20" s="1">
        <v>0</v>
      </c>
      <c r="EX20" s="1">
        <v>5274.9</v>
      </c>
      <c r="EY20" s="1">
        <v>10278.799999999999</v>
      </c>
      <c r="EZ20" s="1">
        <v>9431.2999999999993</v>
      </c>
      <c r="FA20" s="1">
        <v>4811.3</v>
      </c>
      <c r="FB20" s="1">
        <v>4859.7</v>
      </c>
      <c r="FC20" s="1">
        <v>359</v>
      </c>
      <c r="FD20" s="1">
        <v>151.4</v>
      </c>
      <c r="FE20" s="1">
        <v>1376.4</v>
      </c>
      <c r="FF20" s="1">
        <v>857.3</v>
      </c>
      <c r="FG20" s="1">
        <v>98</v>
      </c>
      <c r="FH20" s="1">
        <v>433.7</v>
      </c>
      <c r="FI20" s="1">
        <v>146</v>
      </c>
      <c r="FJ20" s="1">
        <v>485.8</v>
      </c>
      <c r="FK20" s="1">
        <v>70</v>
      </c>
      <c r="FL20" s="1">
        <v>140.30000000000001</v>
      </c>
      <c r="FM20" s="1">
        <v>180.8</v>
      </c>
      <c r="FN20" s="1">
        <v>486</v>
      </c>
      <c r="FO20" s="1">
        <v>2864</v>
      </c>
      <c r="FP20" s="1">
        <v>310.60000000000002</v>
      </c>
      <c r="FQ20" s="1">
        <v>5631.2</v>
      </c>
      <c r="FR20" s="1">
        <v>1458.6999999999998</v>
      </c>
      <c r="FS20" s="1">
        <v>2409.6000000000004</v>
      </c>
      <c r="FT20" s="1">
        <v>1493.5</v>
      </c>
      <c r="FU20" s="1">
        <v>466.6</v>
      </c>
      <c r="FV20" s="1">
        <v>7638.1</v>
      </c>
      <c r="FW20" s="1">
        <v>270.89999999999998</v>
      </c>
      <c r="FX20" s="1">
        <v>4183.2</v>
      </c>
      <c r="FY20" s="1">
        <v>707.7</v>
      </c>
      <c r="FZ20" s="1">
        <v>611.6</v>
      </c>
      <c r="GA20" s="1">
        <v>660.29999999999905</v>
      </c>
      <c r="GB20" s="1">
        <v>1644.8</v>
      </c>
      <c r="GC20" s="1">
        <v>144</v>
      </c>
      <c r="GD20" s="1">
        <v>597.4</v>
      </c>
      <c r="GE20" s="1">
        <v>1058.8000000000002</v>
      </c>
      <c r="GF20" s="1">
        <v>6097</v>
      </c>
      <c r="GG20" s="1">
        <v>7017.0999999999995</v>
      </c>
      <c r="GH20" s="1">
        <v>4271.6999999999898</v>
      </c>
      <c r="GI20" s="1">
        <v>203.9</v>
      </c>
      <c r="GJ20" s="1">
        <v>1241.8999999999992</v>
      </c>
      <c r="GK20" s="1">
        <v>3551.2999999999984</v>
      </c>
      <c r="GL20" s="1">
        <v>1005.1</v>
      </c>
      <c r="GM20" s="1">
        <v>11718.29999999999</v>
      </c>
      <c r="GN20" s="1">
        <v>1086.1999999999998</v>
      </c>
      <c r="GO20" s="1">
        <v>392.2</v>
      </c>
      <c r="GP20" s="1">
        <v>202</v>
      </c>
      <c r="GQ20" s="1">
        <v>1688.3</v>
      </c>
      <c r="GR20" s="1">
        <v>869.5</v>
      </c>
      <c r="GS20" s="1">
        <v>419.3</v>
      </c>
      <c r="GT20" s="1">
        <v>498.70000000000005</v>
      </c>
      <c r="GU20" s="1">
        <v>735.6</v>
      </c>
      <c r="GV20" s="1">
        <v>915.1</v>
      </c>
      <c r="GW20" s="1">
        <v>3974.2</v>
      </c>
      <c r="GX20" s="1">
        <v>178</v>
      </c>
      <c r="GY20" s="1">
        <v>2842.1</v>
      </c>
      <c r="GZ20" s="1">
        <v>227.7</v>
      </c>
      <c r="HA20" s="1">
        <v>562.1</v>
      </c>
      <c r="HB20" s="1">
        <v>6843.2999999999993</v>
      </c>
      <c r="HC20" s="1">
        <v>889.19999999999993</v>
      </c>
      <c r="HD20" s="1">
        <v>558.90000000000009</v>
      </c>
      <c r="HE20" s="1">
        <v>161</v>
      </c>
      <c r="HF20" s="1">
        <v>35.799999999999997</v>
      </c>
      <c r="HG20" s="1">
        <v>425.09999999999991</v>
      </c>
      <c r="HH20" s="1"/>
      <c r="HK20" s="6"/>
      <c r="HL20" s="6"/>
      <c r="HM20" s="6"/>
      <c r="HN20" s="6"/>
    </row>
    <row r="21" spans="1:222" x14ac:dyDescent="0.25">
      <c r="A21" t="s">
        <v>5</v>
      </c>
      <c r="B21" t="s">
        <v>250</v>
      </c>
      <c r="C21" t="str">
        <f t="shared" si="0"/>
        <v>JAVUP-EU</v>
      </c>
      <c r="D21">
        <v>1372.3999999999901</v>
      </c>
      <c r="E21" s="1">
        <v>316.7</v>
      </c>
      <c r="F21" s="1">
        <v>0</v>
      </c>
      <c r="G21" s="1">
        <v>0</v>
      </c>
      <c r="H21" s="1">
        <v>0</v>
      </c>
      <c r="I21" s="1">
        <v>0</v>
      </c>
      <c r="J21" s="1">
        <v>0</v>
      </c>
      <c r="K21" s="1">
        <v>162.5</v>
      </c>
      <c r="L21" s="1">
        <v>41.7</v>
      </c>
      <c r="M21" s="1">
        <v>0</v>
      </c>
      <c r="N21" s="1">
        <v>0</v>
      </c>
      <c r="O21" s="1">
        <v>0</v>
      </c>
      <c r="P21" s="1">
        <v>111.5</v>
      </c>
      <c r="Q21" s="1">
        <v>0</v>
      </c>
      <c r="R21" s="1">
        <v>3617.9999999999986</v>
      </c>
      <c r="S21" s="1">
        <v>0</v>
      </c>
      <c r="T21" s="1">
        <v>1053.5</v>
      </c>
      <c r="U21" s="1">
        <v>548.29999999999995</v>
      </c>
      <c r="V21" s="1">
        <v>75.8</v>
      </c>
      <c r="W21" s="1">
        <v>0</v>
      </c>
      <c r="X21" s="1">
        <v>0</v>
      </c>
      <c r="Y21" s="1">
        <v>319.39999999999998</v>
      </c>
      <c r="Z21" s="1">
        <v>0</v>
      </c>
      <c r="AA21" s="1">
        <v>607.5</v>
      </c>
      <c r="AB21" s="1">
        <v>0</v>
      </c>
      <c r="AC21" s="1">
        <v>0</v>
      </c>
      <c r="AD21" s="1">
        <v>0</v>
      </c>
      <c r="AE21" s="1">
        <v>0</v>
      </c>
      <c r="AF21" s="1">
        <v>0</v>
      </c>
      <c r="AG21" s="1">
        <v>0</v>
      </c>
      <c r="AH21" s="1">
        <v>0</v>
      </c>
      <c r="AI21" s="1">
        <v>0</v>
      </c>
      <c r="AJ21" s="1">
        <v>0</v>
      </c>
      <c r="AK21" s="1">
        <v>0</v>
      </c>
      <c r="AL21" s="1">
        <v>737.7</v>
      </c>
      <c r="AM21" s="1">
        <v>0</v>
      </c>
      <c r="AN21" s="1">
        <v>58.9</v>
      </c>
      <c r="AO21" s="1">
        <v>35.9</v>
      </c>
      <c r="AP21" s="1">
        <v>0</v>
      </c>
      <c r="AQ21" s="1">
        <v>0</v>
      </c>
      <c r="AR21" s="1">
        <v>0</v>
      </c>
      <c r="AS21" s="1">
        <v>1540.5</v>
      </c>
      <c r="AT21" s="1">
        <v>0</v>
      </c>
      <c r="AU21" s="1">
        <v>0</v>
      </c>
      <c r="AV21" s="1">
        <v>0</v>
      </c>
      <c r="AW21" s="1">
        <v>1436.5</v>
      </c>
      <c r="AX21" s="1">
        <v>0</v>
      </c>
      <c r="AY21" s="1">
        <v>0</v>
      </c>
      <c r="AZ21" s="1">
        <v>141.80000000000001</v>
      </c>
      <c r="BA21" s="1">
        <v>0</v>
      </c>
      <c r="BB21" s="1">
        <v>159.69999999999999</v>
      </c>
      <c r="BC21" s="1">
        <v>110</v>
      </c>
      <c r="BD21" s="1">
        <v>304.60000000000002</v>
      </c>
      <c r="BE21" s="1">
        <v>0</v>
      </c>
      <c r="BF21" s="1">
        <v>0</v>
      </c>
      <c r="BG21" s="1">
        <v>0</v>
      </c>
      <c r="BH21" s="1">
        <v>163.4</v>
      </c>
      <c r="BI21" s="1">
        <v>3131.4</v>
      </c>
      <c r="BJ21" s="1">
        <v>0</v>
      </c>
      <c r="BK21" s="1">
        <v>79.900000000000006</v>
      </c>
      <c r="BL21" s="1">
        <v>139.30000000000001</v>
      </c>
      <c r="BM21" s="1">
        <v>127.9</v>
      </c>
      <c r="BN21" s="1">
        <v>0</v>
      </c>
      <c r="BO21" s="1">
        <v>37.200000000000003</v>
      </c>
      <c r="BP21" s="1">
        <v>596.29999999999995</v>
      </c>
      <c r="BQ21" s="1">
        <v>0</v>
      </c>
      <c r="BR21" s="1">
        <v>16</v>
      </c>
      <c r="BS21" s="1">
        <v>0</v>
      </c>
      <c r="BT21" s="1">
        <v>7082.2000000000007</v>
      </c>
      <c r="BU21" s="1">
        <v>0</v>
      </c>
      <c r="BV21" s="1">
        <v>196.7</v>
      </c>
      <c r="BW21" s="1">
        <v>0</v>
      </c>
      <c r="BX21" s="1">
        <v>224.39999999999901</v>
      </c>
      <c r="BY21" s="1">
        <v>0</v>
      </c>
      <c r="BZ21" s="1">
        <v>0</v>
      </c>
      <c r="CA21" s="1">
        <v>1182.8</v>
      </c>
      <c r="CB21" s="1">
        <v>0</v>
      </c>
      <c r="CC21" s="1">
        <v>0</v>
      </c>
      <c r="CD21" s="1">
        <v>274.2</v>
      </c>
      <c r="CE21" s="1">
        <v>0</v>
      </c>
      <c r="CF21" s="1">
        <v>784.1</v>
      </c>
      <c r="CG21" s="1">
        <v>0</v>
      </c>
      <c r="CH21" s="1">
        <v>9077.6999999999698</v>
      </c>
      <c r="CI21" s="1">
        <v>0</v>
      </c>
      <c r="CJ21" s="1">
        <v>84.1</v>
      </c>
      <c r="CK21" s="1">
        <v>14.9</v>
      </c>
      <c r="CL21" s="1">
        <v>2233.6</v>
      </c>
      <c r="CM21" s="1">
        <v>183.6</v>
      </c>
      <c r="CN21" s="1">
        <v>0</v>
      </c>
      <c r="CO21" s="1">
        <v>0</v>
      </c>
      <c r="CP21" s="1">
        <v>0</v>
      </c>
      <c r="CQ21" s="1">
        <v>61.9</v>
      </c>
      <c r="CR21" s="1">
        <v>582.19999999999902</v>
      </c>
      <c r="CS21" s="1">
        <v>307.2</v>
      </c>
      <c r="CT21" s="1">
        <v>5662.7</v>
      </c>
      <c r="CU21" s="1">
        <v>0</v>
      </c>
      <c r="CV21" s="1">
        <v>0</v>
      </c>
      <c r="CW21" s="1">
        <v>0</v>
      </c>
      <c r="CX21" s="1">
        <v>0</v>
      </c>
      <c r="CY21" s="1">
        <v>0</v>
      </c>
      <c r="CZ21" s="1">
        <v>0</v>
      </c>
      <c r="DA21" s="1">
        <v>240.8</v>
      </c>
      <c r="DB21" s="1">
        <v>0</v>
      </c>
      <c r="DC21" s="1">
        <v>0</v>
      </c>
      <c r="DD21" s="1">
        <v>0</v>
      </c>
      <c r="DE21" s="1">
        <v>0</v>
      </c>
      <c r="DF21" s="1">
        <v>0</v>
      </c>
      <c r="DG21" s="1">
        <v>0</v>
      </c>
      <c r="DH21" s="1">
        <v>38.700000000000003</v>
      </c>
      <c r="DI21" s="1">
        <v>0</v>
      </c>
      <c r="DJ21" s="1">
        <v>0</v>
      </c>
      <c r="DK21" s="1">
        <v>306.7</v>
      </c>
      <c r="DL21" s="1">
        <v>0</v>
      </c>
      <c r="DM21" s="1">
        <v>1752.1</v>
      </c>
      <c r="DN21" s="1">
        <v>160</v>
      </c>
      <c r="DO21" s="1">
        <v>0</v>
      </c>
      <c r="DP21" s="1">
        <v>0</v>
      </c>
      <c r="DQ21" s="1">
        <v>129.69999999999999</v>
      </c>
      <c r="DR21" s="1">
        <v>0</v>
      </c>
      <c r="DS21" s="1">
        <v>1972.69999999999</v>
      </c>
      <c r="DT21" s="1">
        <v>2738.9</v>
      </c>
      <c r="DU21" s="1">
        <v>178.7</v>
      </c>
      <c r="DV21" s="1">
        <v>36.5</v>
      </c>
      <c r="DW21" s="1">
        <v>725.2</v>
      </c>
      <c r="DX21" s="1">
        <v>945.9</v>
      </c>
      <c r="DY21" s="1">
        <v>0</v>
      </c>
      <c r="DZ21" s="1">
        <v>0</v>
      </c>
      <c r="EA21" s="1">
        <v>214.6</v>
      </c>
      <c r="EB21" s="1">
        <v>176.7</v>
      </c>
      <c r="EC21" s="1">
        <v>0</v>
      </c>
      <c r="ED21" s="1">
        <v>15</v>
      </c>
      <c r="EE21" s="1">
        <v>0</v>
      </c>
      <c r="EF21" s="1">
        <v>0</v>
      </c>
      <c r="EG21" s="1">
        <v>1665.1</v>
      </c>
      <c r="EH21" s="1">
        <v>0</v>
      </c>
      <c r="EI21" s="1">
        <v>0</v>
      </c>
      <c r="EJ21" s="1">
        <v>85.7</v>
      </c>
      <c r="EK21" s="1">
        <v>15.5</v>
      </c>
      <c r="EL21" s="1">
        <v>0</v>
      </c>
      <c r="EM21" s="1">
        <v>8.6999999999999993</v>
      </c>
      <c r="EN21" s="1">
        <v>0</v>
      </c>
      <c r="EO21" s="1">
        <v>0</v>
      </c>
      <c r="EP21" s="1">
        <v>76.599999999999994</v>
      </c>
      <c r="EQ21" s="1">
        <v>0</v>
      </c>
      <c r="ER21" s="1">
        <v>0</v>
      </c>
      <c r="ES21" s="1">
        <v>0</v>
      </c>
      <c r="ET21" s="1">
        <v>0</v>
      </c>
      <c r="EU21" s="1">
        <v>490.9</v>
      </c>
      <c r="EV21" s="1">
        <v>0</v>
      </c>
      <c r="EW21" s="1">
        <v>0</v>
      </c>
      <c r="EX21" s="1">
        <v>64.7</v>
      </c>
      <c r="EY21" s="1">
        <v>1100.3</v>
      </c>
      <c r="EZ21" s="1">
        <v>81.199999999999903</v>
      </c>
      <c r="FA21" s="1">
        <v>588.20000000000005</v>
      </c>
      <c r="FB21" s="1">
        <v>1178.8999999999901</v>
      </c>
      <c r="FC21" s="1">
        <v>0</v>
      </c>
      <c r="FD21" s="1">
        <v>0</v>
      </c>
      <c r="FE21" s="1">
        <v>0</v>
      </c>
      <c r="FF21" s="1">
        <v>0</v>
      </c>
      <c r="FG21" s="1">
        <v>0</v>
      </c>
      <c r="FH21" s="1">
        <v>0</v>
      </c>
      <c r="FI21" s="1">
        <v>0</v>
      </c>
      <c r="FJ21" s="1">
        <v>0</v>
      </c>
      <c r="FK21" s="1">
        <v>358</v>
      </c>
      <c r="FL21" s="1">
        <v>0</v>
      </c>
      <c r="FM21" s="1">
        <v>0</v>
      </c>
      <c r="FN21" s="1">
        <v>0</v>
      </c>
      <c r="FO21" s="1">
        <v>0</v>
      </c>
      <c r="FP21" s="1">
        <v>0</v>
      </c>
      <c r="FQ21" s="1">
        <v>0</v>
      </c>
      <c r="FR21" s="1">
        <v>0</v>
      </c>
      <c r="FS21" s="1">
        <v>165.7</v>
      </c>
      <c r="FT21" s="1">
        <v>0</v>
      </c>
      <c r="FU21" s="1">
        <v>277.89999999999998</v>
      </c>
      <c r="FV21" s="1">
        <v>1077</v>
      </c>
      <c r="FW21" s="1">
        <v>414.3</v>
      </c>
      <c r="FX21" s="1">
        <v>1484.8</v>
      </c>
      <c r="FY21" s="1">
        <v>0</v>
      </c>
      <c r="FZ21" s="1">
        <v>0</v>
      </c>
      <c r="GA21" s="1">
        <v>0</v>
      </c>
      <c r="GB21" s="1">
        <v>228.5</v>
      </c>
      <c r="GC21" s="1">
        <v>627.29999999999995</v>
      </c>
      <c r="GD21" s="1">
        <v>0</v>
      </c>
      <c r="GE21" s="1">
        <v>0</v>
      </c>
      <c r="GF21" s="1">
        <v>0</v>
      </c>
      <c r="GG21" s="1">
        <v>0</v>
      </c>
      <c r="GH21" s="1">
        <v>120.6</v>
      </c>
      <c r="GI21" s="1">
        <v>0</v>
      </c>
      <c r="GJ21" s="1">
        <v>0</v>
      </c>
      <c r="GK21" s="1">
        <v>100.2</v>
      </c>
      <c r="GL21" s="1">
        <v>0</v>
      </c>
      <c r="GM21" s="1">
        <v>488.4</v>
      </c>
      <c r="GN21" s="1">
        <v>0</v>
      </c>
      <c r="GO21" s="1">
        <v>0</v>
      </c>
      <c r="GP21" s="1">
        <v>0</v>
      </c>
      <c r="GQ21" s="1">
        <v>0</v>
      </c>
      <c r="GR21" s="1">
        <v>0</v>
      </c>
      <c r="GS21" s="1">
        <v>0</v>
      </c>
      <c r="GT21" s="1">
        <v>160.5</v>
      </c>
      <c r="GU21" s="1">
        <v>0</v>
      </c>
      <c r="GV21" s="1">
        <v>0</v>
      </c>
      <c r="GW21" s="1">
        <v>800</v>
      </c>
      <c r="GX21" s="1">
        <v>0</v>
      </c>
      <c r="GY21" s="1">
        <v>27.1</v>
      </c>
      <c r="GZ21" s="1">
        <v>219</v>
      </c>
      <c r="HA21" s="1">
        <v>0</v>
      </c>
      <c r="HB21" s="1">
        <v>0</v>
      </c>
      <c r="HC21" s="1">
        <v>0</v>
      </c>
      <c r="HD21" s="1">
        <v>0</v>
      </c>
      <c r="HE21" s="1">
        <v>0</v>
      </c>
      <c r="HF21" s="1">
        <v>247.2</v>
      </c>
      <c r="HG21" s="1">
        <v>0</v>
      </c>
      <c r="HH21" s="1"/>
    </row>
    <row r="22" spans="1:222" x14ac:dyDescent="0.25">
      <c r="A22" t="s">
        <v>5</v>
      </c>
      <c r="B22" t="s">
        <v>251</v>
      </c>
      <c r="C22" t="str">
        <f t="shared" si="0"/>
        <v>JAVUP-ZEU</v>
      </c>
      <c r="D22">
        <v>0</v>
      </c>
      <c r="E22" s="1">
        <v>0</v>
      </c>
      <c r="F22" s="1">
        <v>357.6</v>
      </c>
      <c r="G22" s="1">
        <v>0</v>
      </c>
      <c r="H22" s="1">
        <v>0</v>
      </c>
      <c r="I22" s="1">
        <v>0</v>
      </c>
      <c r="J22" s="1">
        <v>0</v>
      </c>
      <c r="K22" s="1">
        <v>0</v>
      </c>
      <c r="L22" s="1">
        <v>0</v>
      </c>
      <c r="M22" s="1">
        <v>0</v>
      </c>
      <c r="N22" s="1">
        <v>0</v>
      </c>
      <c r="O22" s="1">
        <v>0</v>
      </c>
      <c r="P22" s="1">
        <v>0</v>
      </c>
      <c r="Q22" s="1">
        <v>0</v>
      </c>
      <c r="R22" s="1">
        <v>0</v>
      </c>
      <c r="S22" s="1">
        <v>0</v>
      </c>
      <c r="T22" s="1">
        <v>104.6</v>
      </c>
      <c r="U22" s="1">
        <v>579.6</v>
      </c>
      <c r="V22" s="1">
        <v>0</v>
      </c>
      <c r="W22" s="1">
        <v>0</v>
      </c>
      <c r="X22" s="1">
        <v>0</v>
      </c>
      <c r="Y22" s="1">
        <v>0</v>
      </c>
      <c r="Z22" s="1">
        <v>0</v>
      </c>
      <c r="AA22" s="1">
        <v>0</v>
      </c>
      <c r="AB22" s="1">
        <v>630</v>
      </c>
      <c r="AC22" s="1">
        <v>0</v>
      </c>
      <c r="AD22" s="1">
        <v>0</v>
      </c>
      <c r="AE22" s="1">
        <v>0</v>
      </c>
      <c r="AF22" s="1">
        <v>0</v>
      </c>
      <c r="AG22" s="1">
        <v>0</v>
      </c>
      <c r="AH22" s="1">
        <v>0</v>
      </c>
      <c r="AI22" s="1">
        <v>0</v>
      </c>
      <c r="AJ22" s="1">
        <v>0</v>
      </c>
      <c r="AK22" s="1">
        <v>0</v>
      </c>
      <c r="AL22" s="1">
        <v>92.3</v>
      </c>
      <c r="AM22" s="1">
        <v>0</v>
      </c>
      <c r="AN22" s="1">
        <v>0</v>
      </c>
      <c r="AO22" s="1">
        <v>0</v>
      </c>
      <c r="AP22" s="1">
        <v>2259.8000000000002</v>
      </c>
      <c r="AQ22" s="1">
        <v>0</v>
      </c>
      <c r="AR22" s="1">
        <v>0</v>
      </c>
      <c r="AS22" s="1">
        <v>0</v>
      </c>
      <c r="AT22" s="1">
        <v>0</v>
      </c>
      <c r="AU22" s="1">
        <v>0</v>
      </c>
      <c r="AV22" s="1">
        <v>0</v>
      </c>
      <c r="AW22" s="1">
        <v>0</v>
      </c>
      <c r="AX22" s="1">
        <v>0</v>
      </c>
      <c r="AY22" s="1">
        <v>0</v>
      </c>
      <c r="AZ22" s="1">
        <v>0</v>
      </c>
      <c r="BA22" s="1">
        <v>0</v>
      </c>
      <c r="BB22" s="1">
        <v>0</v>
      </c>
      <c r="BC22" s="1">
        <v>44.9</v>
      </c>
      <c r="BD22" s="1">
        <v>0</v>
      </c>
      <c r="BE22" s="1">
        <v>0</v>
      </c>
      <c r="BF22" s="1">
        <v>63.8</v>
      </c>
      <c r="BG22" s="1">
        <v>0</v>
      </c>
      <c r="BH22" s="1">
        <v>0</v>
      </c>
      <c r="BI22" s="1">
        <v>358.19999999999897</v>
      </c>
      <c r="BJ22" s="1">
        <v>0</v>
      </c>
      <c r="BK22" s="1">
        <v>0</v>
      </c>
      <c r="BL22" s="1">
        <v>0</v>
      </c>
      <c r="BM22" s="1">
        <v>0</v>
      </c>
      <c r="BN22" s="1">
        <v>0</v>
      </c>
      <c r="BO22" s="1">
        <v>0</v>
      </c>
      <c r="BP22" s="1">
        <v>0</v>
      </c>
      <c r="BQ22" s="1">
        <v>615.09999999999991</v>
      </c>
      <c r="BR22" s="1">
        <v>101.4</v>
      </c>
      <c r="BS22" s="1">
        <v>0</v>
      </c>
      <c r="BT22" s="1">
        <v>0</v>
      </c>
      <c r="BU22" s="1">
        <v>0</v>
      </c>
      <c r="BV22" s="1">
        <v>0</v>
      </c>
      <c r="BW22" s="1">
        <v>0</v>
      </c>
      <c r="BX22" s="1">
        <v>0</v>
      </c>
      <c r="BY22" s="1">
        <v>0</v>
      </c>
      <c r="BZ22" s="1">
        <v>0</v>
      </c>
      <c r="CA22" s="1">
        <v>306.60000000000002</v>
      </c>
      <c r="CB22" s="1">
        <v>0</v>
      </c>
      <c r="CC22" s="1">
        <v>0</v>
      </c>
      <c r="CD22" s="1">
        <v>0</v>
      </c>
      <c r="CE22" s="1">
        <v>0</v>
      </c>
      <c r="CF22" s="1">
        <v>0</v>
      </c>
      <c r="CG22" s="1">
        <v>25.7</v>
      </c>
      <c r="CH22" s="1">
        <v>697.09999999999991</v>
      </c>
      <c r="CI22" s="1">
        <v>0</v>
      </c>
      <c r="CJ22" s="1">
        <v>234.9</v>
      </c>
      <c r="CK22" s="1">
        <v>0</v>
      </c>
      <c r="CL22" s="1">
        <v>0</v>
      </c>
      <c r="CM22" s="1">
        <v>0</v>
      </c>
      <c r="CN22" s="1">
        <v>0</v>
      </c>
      <c r="CO22" s="1">
        <v>0</v>
      </c>
      <c r="CP22" s="1">
        <v>153.6</v>
      </c>
      <c r="CQ22" s="1">
        <v>0</v>
      </c>
      <c r="CR22" s="1">
        <v>0</v>
      </c>
      <c r="CS22" s="1">
        <v>0</v>
      </c>
      <c r="CT22" s="1">
        <v>487.9</v>
      </c>
      <c r="CU22" s="1">
        <v>0</v>
      </c>
      <c r="CV22" s="1">
        <v>0</v>
      </c>
      <c r="CW22" s="1">
        <v>0</v>
      </c>
      <c r="CX22" s="1">
        <v>0</v>
      </c>
      <c r="CY22" s="1">
        <v>0</v>
      </c>
      <c r="CZ22" s="1">
        <v>0</v>
      </c>
      <c r="DA22" s="1">
        <v>564.6</v>
      </c>
      <c r="DB22" s="1">
        <v>0</v>
      </c>
      <c r="DC22" s="1">
        <v>0</v>
      </c>
      <c r="DD22" s="1">
        <v>0</v>
      </c>
      <c r="DE22" s="1">
        <v>0</v>
      </c>
      <c r="DF22" s="1">
        <v>0</v>
      </c>
      <c r="DG22" s="1">
        <v>0</v>
      </c>
      <c r="DH22" s="1">
        <v>0</v>
      </c>
      <c r="DI22" s="1">
        <v>0</v>
      </c>
      <c r="DJ22" s="1">
        <v>0</v>
      </c>
      <c r="DK22" s="1">
        <v>0</v>
      </c>
      <c r="DL22" s="1">
        <v>0</v>
      </c>
      <c r="DM22" s="1">
        <v>0</v>
      </c>
      <c r="DN22" s="1">
        <v>102</v>
      </c>
      <c r="DO22" s="1">
        <v>0</v>
      </c>
      <c r="DP22" s="1">
        <v>0</v>
      </c>
      <c r="DQ22" s="1">
        <v>0</v>
      </c>
      <c r="DR22" s="1">
        <v>0</v>
      </c>
      <c r="DS22" s="1">
        <v>0</v>
      </c>
      <c r="DT22" s="1">
        <v>0</v>
      </c>
      <c r="DU22" s="1">
        <v>0</v>
      </c>
      <c r="DV22" s="1">
        <v>0</v>
      </c>
      <c r="DW22" s="1">
        <v>0</v>
      </c>
      <c r="DX22" s="1">
        <v>0</v>
      </c>
      <c r="DY22" s="1">
        <v>0</v>
      </c>
      <c r="DZ22" s="1">
        <v>596.70000000000005</v>
      </c>
      <c r="EA22" s="1">
        <v>0</v>
      </c>
      <c r="EB22" s="1">
        <v>0</v>
      </c>
      <c r="EC22" s="1">
        <v>0</v>
      </c>
      <c r="ED22" s="1">
        <v>0</v>
      </c>
      <c r="EE22" s="1">
        <v>0</v>
      </c>
      <c r="EF22" s="1">
        <v>76</v>
      </c>
      <c r="EG22" s="1">
        <v>0</v>
      </c>
      <c r="EH22" s="1">
        <v>0</v>
      </c>
      <c r="EI22" s="1">
        <v>0</v>
      </c>
      <c r="EJ22" s="1">
        <v>0</v>
      </c>
      <c r="EK22" s="1">
        <v>0</v>
      </c>
      <c r="EL22" s="1">
        <v>0</v>
      </c>
      <c r="EM22" s="1">
        <v>90.1</v>
      </c>
      <c r="EN22" s="1">
        <v>0</v>
      </c>
      <c r="EO22" s="1">
        <v>0</v>
      </c>
      <c r="EP22" s="1">
        <v>0</v>
      </c>
      <c r="EQ22" s="1">
        <v>0</v>
      </c>
      <c r="ER22" s="1">
        <v>0</v>
      </c>
      <c r="ES22" s="1">
        <v>0</v>
      </c>
      <c r="ET22" s="1">
        <v>880.4</v>
      </c>
      <c r="EU22" s="1">
        <v>0</v>
      </c>
      <c r="EV22" s="1">
        <v>0</v>
      </c>
      <c r="EW22" s="1">
        <v>0</v>
      </c>
      <c r="EX22" s="1">
        <v>142.9</v>
      </c>
      <c r="EY22" s="1">
        <v>0</v>
      </c>
      <c r="EZ22" s="1">
        <v>0</v>
      </c>
      <c r="FA22" s="1">
        <v>0</v>
      </c>
      <c r="FB22" s="1">
        <v>91.2</v>
      </c>
      <c r="FC22" s="1">
        <v>0</v>
      </c>
      <c r="FD22" s="1">
        <v>0</v>
      </c>
      <c r="FE22" s="1">
        <v>0</v>
      </c>
      <c r="FF22" s="1">
        <v>0</v>
      </c>
      <c r="FG22" s="1">
        <v>0</v>
      </c>
      <c r="FH22" s="1">
        <v>0</v>
      </c>
      <c r="FI22" s="1">
        <v>0</v>
      </c>
      <c r="FJ22" s="1">
        <v>0</v>
      </c>
      <c r="FK22" s="1">
        <v>0</v>
      </c>
      <c r="FL22" s="1">
        <v>0</v>
      </c>
      <c r="FM22" s="1">
        <v>0</v>
      </c>
      <c r="FN22" s="1">
        <v>0</v>
      </c>
      <c r="FO22" s="1">
        <v>0</v>
      </c>
      <c r="FP22" s="1">
        <v>0</v>
      </c>
      <c r="FQ22" s="1">
        <v>489.6</v>
      </c>
      <c r="FR22" s="1">
        <v>0</v>
      </c>
      <c r="FS22" s="1">
        <v>463.09999999999991</v>
      </c>
      <c r="FT22" s="1">
        <v>0</v>
      </c>
      <c r="FU22" s="1">
        <v>0</v>
      </c>
      <c r="FV22" s="1">
        <v>214.7</v>
      </c>
      <c r="FW22" s="1">
        <v>0</v>
      </c>
      <c r="FX22" s="1">
        <v>869.2</v>
      </c>
      <c r="FY22" s="1">
        <v>0</v>
      </c>
      <c r="FZ22" s="1">
        <v>0</v>
      </c>
      <c r="GA22" s="1">
        <v>0</v>
      </c>
      <c r="GB22" s="1">
        <v>0</v>
      </c>
      <c r="GC22" s="1">
        <v>0</v>
      </c>
      <c r="GD22" s="1">
        <v>0</v>
      </c>
      <c r="GE22" s="1">
        <v>0</v>
      </c>
      <c r="GF22" s="1">
        <v>0</v>
      </c>
      <c r="GG22" s="1">
        <v>444.2</v>
      </c>
      <c r="GH22" s="1">
        <v>0</v>
      </c>
      <c r="GI22" s="1">
        <v>0</v>
      </c>
      <c r="GJ22" s="1">
        <v>0</v>
      </c>
      <c r="GK22" s="1">
        <v>0</v>
      </c>
      <c r="GL22" s="1">
        <v>0</v>
      </c>
      <c r="GM22" s="1">
        <v>690</v>
      </c>
      <c r="GN22" s="1">
        <v>0</v>
      </c>
      <c r="GO22" s="1">
        <v>0</v>
      </c>
      <c r="GP22" s="1">
        <v>0</v>
      </c>
      <c r="GQ22" s="1">
        <v>0</v>
      </c>
      <c r="GR22" s="1">
        <v>0</v>
      </c>
      <c r="GS22" s="1">
        <v>0</v>
      </c>
      <c r="GT22" s="1">
        <v>0</v>
      </c>
      <c r="GU22" s="1">
        <v>0</v>
      </c>
      <c r="GV22" s="1">
        <v>0</v>
      </c>
      <c r="GW22" s="1">
        <v>0</v>
      </c>
      <c r="GX22" s="1">
        <v>0</v>
      </c>
      <c r="GY22" s="1">
        <v>0</v>
      </c>
      <c r="GZ22" s="1">
        <v>0</v>
      </c>
      <c r="HA22" s="1">
        <v>0</v>
      </c>
      <c r="HB22" s="1">
        <v>187.8</v>
      </c>
      <c r="HC22" s="1">
        <v>0</v>
      </c>
      <c r="HD22" s="1">
        <v>0</v>
      </c>
      <c r="HE22" s="1">
        <v>0</v>
      </c>
      <c r="HF22" s="1">
        <v>0</v>
      </c>
      <c r="HG22" s="1">
        <v>0</v>
      </c>
      <c r="HH22" s="1"/>
    </row>
    <row r="23" spans="1:222" x14ac:dyDescent="0.25">
      <c r="A23" t="s">
        <v>6</v>
      </c>
      <c r="B23" t="s">
        <v>249</v>
      </c>
      <c r="C23" t="str">
        <f t="shared" si="0"/>
        <v>KUL-EN</v>
      </c>
      <c r="D23">
        <v>6817.3999999999978</v>
      </c>
      <c r="E23" s="1">
        <v>681.7</v>
      </c>
      <c r="F23" s="1">
        <v>833</v>
      </c>
      <c r="G23" s="1">
        <v>4408.1000000000004</v>
      </c>
      <c r="H23" s="1">
        <v>345</v>
      </c>
      <c r="I23" s="1">
        <v>614.1</v>
      </c>
      <c r="J23" s="1">
        <v>5172.7</v>
      </c>
      <c r="K23" s="1">
        <v>1712.5</v>
      </c>
      <c r="L23" s="1">
        <v>2233.4</v>
      </c>
      <c r="M23" s="1">
        <v>266.2</v>
      </c>
      <c r="N23" s="1">
        <v>2868.9</v>
      </c>
      <c r="O23" s="1">
        <v>3723.1999999999903</v>
      </c>
      <c r="P23" s="1">
        <v>6390.8999999999987</v>
      </c>
      <c r="Q23" s="1">
        <v>2938.5</v>
      </c>
      <c r="R23" s="1">
        <v>7545.1</v>
      </c>
      <c r="S23" s="1">
        <v>1534.5</v>
      </c>
      <c r="T23" s="1">
        <v>14013.5</v>
      </c>
      <c r="U23" s="1">
        <v>1804.3999999999999</v>
      </c>
      <c r="V23" s="1">
        <v>737.60000000000014</v>
      </c>
      <c r="W23" s="1">
        <v>1131.9000000000001</v>
      </c>
      <c r="X23" s="1">
        <v>55.9</v>
      </c>
      <c r="Y23" s="1">
        <v>1300.4000000000001</v>
      </c>
      <c r="Z23" s="1">
        <v>1355.9</v>
      </c>
      <c r="AA23" s="1">
        <v>2111.6</v>
      </c>
      <c r="AB23" s="1">
        <v>2230.8000000000002</v>
      </c>
      <c r="AC23" s="1">
        <v>840.1</v>
      </c>
      <c r="AD23" s="1">
        <v>680.2</v>
      </c>
      <c r="AE23" s="1">
        <v>316.60000000000002</v>
      </c>
      <c r="AF23" s="1">
        <v>2315.1999999999998</v>
      </c>
      <c r="AG23" s="1">
        <v>264</v>
      </c>
      <c r="AH23" s="1">
        <v>1283.6999999999998</v>
      </c>
      <c r="AI23" s="1">
        <v>1527.5</v>
      </c>
      <c r="AJ23" s="1">
        <v>5693.3</v>
      </c>
      <c r="AK23" s="1">
        <v>389.9</v>
      </c>
      <c r="AL23" s="1">
        <v>15810.199999999988</v>
      </c>
      <c r="AM23" s="1">
        <v>8580.5999999999985</v>
      </c>
      <c r="AN23" s="1">
        <v>2527.3999999999996</v>
      </c>
      <c r="AO23" s="1">
        <v>1627.2</v>
      </c>
      <c r="AP23" s="1">
        <v>2348.9</v>
      </c>
      <c r="AQ23" s="1">
        <v>727.59999999999991</v>
      </c>
      <c r="AR23" s="1">
        <v>255.3</v>
      </c>
      <c r="AS23" s="1">
        <v>5326.2</v>
      </c>
      <c r="AT23" s="1">
        <v>1468.5</v>
      </c>
      <c r="AU23" s="1">
        <v>500</v>
      </c>
      <c r="AV23" s="1">
        <v>0</v>
      </c>
      <c r="AW23" s="1">
        <v>2389.7000000000003</v>
      </c>
      <c r="AX23" s="1">
        <v>1200.399999999999</v>
      </c>
      <c r="AY23" s="1">
        <v>2510.1999999999998</v>
      </c>
      <c r="AZ23" s="1">
        <v>241.7</v>
      </c>
      <c r="BA23" s="1">
        <v>577</v>
      </c>
      <c r="BB23" s="1">
        <v>1680.79999999999</v>
      </c>
      <c r="BC23" s="1">
        <v>2735.3999999999983</v>
      </c>
      <c r="BD23" s="1">
        <v>3085.2000000000003</v>
      </c>
      <c r="BE23" s="1">
        <v>2784.7</v>
      </c>
      <c r="BF23" s="1">
        <v>3760.2</v>
      </c>
      <c r="BG23" s="1">
        <v>3067.6</v>
      </c>
      <c r="BH23" s="1">
        <v>4900.6000000000004</v>
      </c>
      <c r="BI23" s="1">
        <v>6323.6999999999889</v>
      </c>
      <c r="BJ23" s="1">
        <v>243.2</v>
      </c>
      <c r="BK23" s="1">
        <v>639.19999999999902</v>
      </c>
      <c r="BL23" s="1">
        <v>7053.4999999999991</v>
      </c>
      <c r="BM23" s="1">
        <v>1742.2</v>
      </c>
      <c r="BN23" s="1">
        <v>726.3</v>
      </c>
      <c r="BO23" s="1">
        <v>5593.0999999999985</v>
      </c>
      <c r="BP23" s="1">
        <v>204.5</v>
      </c>
      <c r="BQ23" s="1">
        <v>1027.4000000000001</v>
      </c>
      <c r="BR23" s="1">
        <v>3516.5</v>
      </c>
      <c r="BS23" s="1">
        <v>663.8</v>
      </c>
      <c r="BT23" s="1">
        <v>18919.599999999988</v>
      </c>
      <c r="BU23" s="1">
        <v>17.5</v>
      </c>
      <c r="BV23" s="1">
        <v>0</v>
      </c>
      <c r="BW23" s="1">
        <v>1341.399999999999</v>
      </c>
      <c r="BX23" s="1">
        <v>7951.1999999999907</v>
      </c>
      <c r="BY23" s="1">
        <v>1780.599999999999</v>
      </c>
      <c r="BZ23" s="1">
        <v>792.90000000000009</v>
      </c>
      <c r="CA23" s="1">
        <v>20799.599999999999</v>
      </c>
      <c r="CB23" s="1">
        <v>1058.299999999999</v>
      </c>
      <c r="CC23" s="1">
        <v>158.4</v>
      </c>
      <c r="CD23" s="1">
        <v>3148.2999999999997</v>
      </c>
      <c r="CE23" s="1">
        <v>1107.8</v>
      </c>
      <c r="CF23" s="1">
        <v>7433.6</v>
      </c>
      <c r="CG23" s="1">
        <v>882</v>
      </c>
      <c r="CH23" s="1">
        <v>202786.49999999988</v>
      </c>
      <c r="CI23" s="1">
        <v>917.59999999999991</v>
      </c>
      <c r="CJ23" s="1">
        <v>2332.6999999999998</v>
      </c>
      <c r="CK23" s="1">
        <v>27</v>
      </c>
      <c r="CL23" s="1">
        <v>3361.0000000000005</v>
      </c>
      <c r="CM23" s="1">
        <v>362.3</v>
      </c>
      <c r="CN23" s="1">
        <v>110.8</v>
      </c>
      <c r="CO23" s="1">
        <v>709.8</v>
      </c>
      <c r="CP23" s="1">
        <v>300.2</v>
      </c>
      <c r="CQ23" s="1">
        <v>1011.1</v>
      </c>
      <c r="CR23" s="1">
        <v>1371.3</v>
      </c>
      <c r="CS23" s="1">
        <v>0</v>
      </c>
      <c r="CT23" s="1">
        <v>44975.799999999974</v>
      </c>
      <c r="CU23" s="1">
        <v>418.59999999999997</v>
      </c>
      <c r="CV23" s="1">
        <v>4411.7999999999902</v>
      </c>
      <c r="CW23" s="1">
        <v>1578.1999999999998</v>
      </c>
      <c r="CX23" s="1">
        <v>3255.2999999999993</v>
      </c>
      <c r="CY23" s="1">
        <v>167.4</v>
      </c>
      <c r="CZ23" s="1">
        <v>895.09999999999991</v>
      </c>
      <c r="DA23" s="1">
        <v>3245</v>
      </c>
      <c r="DB23" s="1">
        <v>1029.2</v>
      </c>
      <c r="DC23" s="1">
        <v>423.7</v>
      </c>
      <c r="DD23" s="1">
        <v>1959.1</v>
      </c>
      <c r="DE23" s="1">
        <v>637.40000000000009</v>
      </c>
      <c r="DF23" s="1">
        <v>1411.8</v>
      </c>
      <c r="DG23" s="1">
        <v>3589.5</v>
      </c>
      <c r="DH23" s="1">
        <v>531.9</v>
      </c>
      <c r="DI23" s="1">
        <v>4548.8</v>
      </c>
      <c r="DJ23" s="1">
        <v>302.60000000000002</v>
      </c>
      <c r="DK23" s="1">
        <v>977.2</v>
      </c>
      <c r="DL23" s="1">
        <v>2341.8999999999901</v>
      </c>
      <c r="DM23" s="1">
        <v>20587.600000000002</v>
      </c>
      <c r="DN23" s="1">
        <v>8868.2999999999902</v>
      </c>
      <c r="DO23" s="1">
        <v>209</v>
      </c>
      <c r="DP23" s="1">
        <v>82</v>
      </c>
      <c r="DQ23" s="1">
        <v>3197.1999999999989</v>
      </c>
      <c r="DR23" s="1">
        <v>0</v>
      </c>
      <c r="DS23" s="1">
        <v>1081.5999999999999</v>
      </c>
      <c r="DT23" s="1">
        <v>18730.599999999999</v>
      </c>
      <c r="DU23" s="1">
        <v>1509.3999999999999</v>
      </c>
      <c r="DV23" s="1">
        <v>1537.2</v>
      </c>
      <c r="DW23" s="1">
        <v>0</v>
      </c>
      <c r="DX23" s="1">
        <v>1062.5</v>
      </c>
      <c r="DY23" s="1">
        <v>1754.399999999999</v>
      </c>
      <c r="DZ23" s="1">
        <v>528.5</v>
      </c>
      <c r="EA23" s="1">
        <v>6803.7999999999993</v>
      </c>
      <c r="EB23" s="1">
        <v>1253.299999999999</v>
      </c>
      <c r="EC23" s="1">
        <v>1796.9</v>
      </c>
      <c r="ED23" s="1">
        <v>1746.5</v>
      </c>
      <c r="EE23" s="1">
        <v>4968.3999999999996</v>
      </c>
      <c r="EF23" s="1">
        <v>594.29999999999905</v>
      </c>
      <c r="EG23" s="1">
        <v>2158.1999999999903</v>
      </c>
      <c r="EH23" s="1">
        <v>2011.2</v>
      </c>
      <c r="EI23" s="1">
        <v>298.60000000000002</v>
      </c>
      <c r="EJ23" s="1">
        <v>1610.4</v>
      </c>
      <c r="EK23" s="1">
        <v>6033.5</v>
      </c>
      <c r="EL23" s="1">
        <v>2177.4</v>
      </c>
      <c r="EM23" s="1">
        <v>2402.1999999999998</v>
      </c>
      <c r="EN23" s="1">
        <v>612.70000000000005</v>
      </c>
      <c r="EO23" s="1">
        <v>1506.8999999999999</v>
      </c>
      <c r="EP23" s="1">
        <v>7470.4000000000005</v>
      </c>
      <c r="EQ23" s="1">
        <v>464.5</v>
      </c>
      <c r="ER23" s="1">
        <v>2348.9</v>
      </c>
      <c r="ES23" s="1">
        <v>413.79999999999995</v>
      </c>
      <c r="ET23" s="1">
        <v>695.2</v>
      </c>
      <c r="EU23" s="1">
        <v>3006.6</v>
      </c>
      <c r="EV23" s="1">
        <v>684.8</v>
      </c>
      <c r="EW23" s="1">
        <v>2057.3000000000002</v>
      </c>
      <c r="EX23" s="1">
        <v>3155.7999999999997</v>
      </c>
      <c r="EY23" s="1">
        <v>5384.5999999999985</v>
      </c>
      <c r="EZ23" s="1">
        <v>4413.2999999999993</v>
      </c>
      <c r="FA23" s="1">
        <v>2799.6000000000004</v>
      </c>
      <c r="FB23" s="1">
        <v>1682.8999999999999</v>
      </c>
      <c r="FC23" s="1">
        <v>78.099999999999994</v>
      </c>
      <c r="FD23" s="1">
        <v>1462.1000000000001</v>
      </c>
      <c r="FE23" s="1">
        <v>1460.6</v>
      </c>
      <c r="FF23" s="1">
        <v>3440.9000000000005</v>
      </c>
      <c r="FG23" s="1">
        <v>1843.8</v>
      </c>
      <c r="FH23" s="1">
        <v>366</v>
      </c>
      <c r="FI23" s="1">
        <v>3647.5999999999904</v>
      </c>
      <c r="FJ23" s="1">
        <v>507.9</v>
      </c>
      <c r="FK23" s="1">
        <v>1086.3</v>
      </c>
      <c r="FL23" s="1">
        <v>456</v>
      </c>
      <c r="FM23" s="1">
        <v>334.2</v>
      </c>
      <c r="FN23" s="1">
        <v>779</v>
      </c>
      <c r="FO23" s="1">
        <v>721.8</v>
      </c>
      <c r="FP23" s="1">
        <v>2099.6999999999998</v>
      </c>
      <c r="FQ23" s="1">
        <v>10280.4</v>
      </c>
      <c r="FR23" s="1">
        <v>288.3</v>
      </c>
      <c r="FS23" s="1">
        <v>1699.9</v>
      </c>
      <c r="FT23" s="1">
        <v>168</v>
      </c>
      <c r="FU23" s="1">
        <v>59.6</v>
      </c>
      <c r="FV23" s="1">
        <v>2739.4999999999986</v>
      </c>
      <c r="FW23" s="1">
        <v>2279.2999999999997</v>
      </c>
      <c r="FX23" s="1">
        <v>2521</v>
      </c>
      <c r="FY23" s="1">
        <v>163.4</v>
      </c>
      <c r="FZ23" s="1">
        <v>1358.099999999999</v>
      </c>
      <c r="GA23" s="1">
        <v>979</v>
      </c>
      <c r="GB23" s="1">
        <v>2612.5</v>
      </c>
      <c r="GC23" s="1">
        <v>3143.8</v>
      </c>
      <c r="GD23" s="1">
        <v>0</v>
      </c>
      <c r="GE23" s="1">
        <v>300.5</v>
      </c>
      <c r="GF23" s="1">
        <v>7394.4999999999991</v>
      </c>
      <c r="GG23" s="1">
        <v>9597.6</v>
      </c>
      <c r="GH23" s="1">
        <v>2108.7000000000003</v>
      </c>
      <c r="GI23" s="1">
        <v>0</v>
      </c>
      <c r="GJ23" s="1">
        <v>519.5</v>
      </c>
      <c r="GK23" s="1">
        <v>2354.49999999999</v>
      </c>
      <c r="GL23" s="1">
        <v>1487.5</v>
      </c>
      <c r="GM23" s="1">
        <v>3919.2</v>
      </c>
      <c r="GN23" s="1">
        <v>985.5</v>
      </c>
      <c r="GO23" s="1">
        <v>1666.6000000000001</v>
      </c>
      <c r="GP23" s="1">
        <v>467.7</v>
      </c>
      <c r="GQ23" s="1">
        <v>683.79999999999905</v>
      </c>
      <c r="GR23" s="1">
        <v>4231.5</v>
      </c>
      <c r="GS23" s="1">
        <v>0</v>
      </c>
      <c r="GT23" s="1">
        <v>909.2</v>
      </c>
      <c r="GU23" s="1">
        <v>661.5</v>
      </c>
      <c r="GV23" s="1">
        <v>563.5</v>
      </c>
      <c r="GW23" s="1">
        <v>3745.7999999999997</v>
      </c>
      <c r="GX23" s="1">
        <v>926.8</v>
      </c>
      <c r="GY23" s="1">
        <v>6236.2</v>
      </c>
      <c r="GZ23" s="1">
        <v>95.6</v>
      </c>
      <c r="HA23" s="1">
        <v>905.69999999999902</v>
      </c>
      <c r="HB23" s="1">
        <v>13595</v>
      </c>
      <c r="HC23" s="1">
        <v>1826.799999999999</v>
      </c>
      <c r="HD23" s="1">
        <v>256.8</v>
      </c>
      <c r="HE23" s="1">
        <v>920.9</v>
      </c>
      <c r="HF23" s="1">
        <v>285.09999999999997</v>
      </c>
      <c r="HG23" s="1">
        <v>312.89999999999998</v>
      </c>
    </row>
    <row r="24" spans="1:222" x14ac:dyDescent="0.25">
      <c r="A24" t="s">
        <v>6</v>
      </c>
      <c r="B24" t="s">
        <v>250</v>
      </c>
      <c r="C24" t="str">
        <f t="shared" si="0"/>
        <v>KUL-EU</v>
      </c>
      <c r="D24">
        <v>439.2</v>
      </c>
      <c r="E24" s="1">
        <v>0</v>
      </c>
      <c r="F24" s="1">
        <v>314.60000000000002</v>
      </c>
      <c r="G24" s="1">
        <v>0</v>
      </c>
      <c r="H24" s="1">
        <v>0</v>
      </c>
      <c r="I24" s="1">
        <v>0</v>
      </c>
      <c r="J24" s="1">
        <v>73.099999999999994</v>
      </c>
      <c r="K24" s="1">
        <v>0</v>
      </c>
      <c r="L24" s="1">
        <v>0</v>
      </c>
      <c r="M24" s="1">
        <v>0</v>
      </c>
      <c r="N24" s="1">
        <v>0</v>
      </c>
      <c r="O24" s="1">
        <v>0</v>
      </c>
      <c r="P24" s="1">
        <v>0</v>
      </c>
      <c r="Q24" s="1">
        <v>0</v>
      </c>
      <c r="R24" s="1">
        <v>109.6</v>
      </c>
      <c r="S24" s="1">
        <v>0</v>
      </c>
      <c r="T24" s="1">
        <v>0</v>
      </c>
      <c r="U24" s="1">
        <v>0</v>
      </c>
      <c r="V24" s="1">
        <v>821.8</v>
      </c>
      <c r="W24" s="1">
        <v>325.29999999999995</v>
      </c>
      <c r="X24" s="1">
        <v>96</v>
      </c>
      <c r="Y24" s="1">
        <v>0</v>
      </c>
      <c r="Z24" s="1">
        <v>120</v>
      </c>
      <c r="AA24" s="1">
        <v>0</v>
      </c>
      <c r="AB24" s="1">
        <v>266.39999999999998</v>
      </c>
      <c r="AC24" s="1">
        <v>0</v>
      </c>
      <c r="AD24" s="1">
        <v>983.8</v>
      </c>
      <c r="AE24" s="1">
        <v>0</v>
      </c>
      <c r="AF24" s="1">
        <v>0</v>
      </c>
      <c r="AG24" s="1">
        <v>98.8</v>
      </c>
      <c r="AH24" s="1">
        <v>0</v>
      </c>
      <c r="AI24" s="1">
        <v>255.7</v>
      </c>
      <c r="AJ24" s="1">
        <v>0</v>
      </c>
      <c r="AK24" s="1">
        <v>0</v>
      </c>
      <c r="AL24" s="1">
        <v>1418</v>
      </c>
      <c r="AM24" s="1">
        <v>556.79999999999995</v>
      </c>
      <c r="AN24" s="1">
        <v>156.9</v>
      </c>
      <c r="AO24" s="1">
        <v>539.9</v>
      </c>
      <c r="AP24" s="1">
        <v>0</v>
      </c>
      <c r="AQ24" s="1">
        <v>197.2</v>
      </c>
      <c r="AR24" s="1">
        <v>0</v>
      </c>
      <c r="AS24" s="1">
        <v>0</v>
      </c>
      <c r="AT24" s="1">
        <v>0</v>
      </c>
      <c r="AU24" s="1">
        <v>243.6</v>
      </c>
      <c r="AV24" s="1">
        <v>0</v>
      </c>
      <c r="AW24" s="1">
        <v>333.3</v>
      </c>
      <c r="AX24" s="1">
        <v>0</v>
      </c>
      <c r="AY24" s="1">
        <v>462.8</v>
      </c>
      <c r="AZ24" s="1">
        <v>0</v>
      </c>
      <c r="BA24" s="1">
        <v>0</v>
      </c>
      <c r="BB24" s="1">
        <v>314.7</v>
      </c>
      <c r="BC24" s="1">
        <v>574.6</v>
      </c>
      <c r="BD24" s="1">
        <v>168.9</v>
      </c>
      <c r="BE24" s="1">
        <v>0</v>
      </c>
      <c r="BF24" s="1">
        <v>626.30000000000007</v>
      </c>
      <c r="BG24" s="1">
        <v>99.2</v>
      </c>
      <c r="BH24" s="1">
        <v>99</v>
      </c>
      <c r="BI24" s="1">
        <v>0</v>
      </c>
      <c r="BJ24" s="1">
        <v>0</v>
      </c>
      <c r="BK24" s="1">
        <v>0</v>
      </c>
      <c r="BL24" s="1">
        <v>313.7</v>
      </c>
      <c r="BM24" s="1">
        <v>731.8</v>
      </c>
      <c r="BN24" s="1">
        <v>0</v>
      </c>
      <c r="BO24" s="1">
        <v>0</v>
      </c>
      <c r="BP24" s="1">
        <v>0</v>
      </c>
      <c r="BQ24" s="1">
        <v>459.4</v>
      </c>
      <c r="BR24" s="1">
        <v>0</v>
      </c>
      <c r="BS24" s="1">
        <v>0</v>
      </c>
      <c r="BT24" s="1">
        <v>1561.1</v>
      </c>
      <c r="BU24" s="1">
        <v>0</v>
      </c>
      <c r="BV24" s="1">
        <v>0</v>
      </c>
      <c r="BW24" s="1">
        <v>1273.9000000000001</v>
      </c>
      <c r="BX24" s="1">
        <v>511.2</v>
      </c>
      <c r="BY24" s="1">
        <v>1105.8999999999999</v>
      </c>
      <c r="BZ24" s="1">
        <v>0</v>
      </c>
      <c r="CA24" s="1">
        <v>408.09999999999997</v>
      </c>
      <c r="CB24" s="1">
        <v>0</v>
      </c>
      <c r="CC24" s="1">
        <v>0</v>
      </c>
      <c r="CD24" s="1">
        <v>0</v>
      </c>
      <c r="CE24" s="1">
        <v>930.90000000000009</v>
      </c>
      <c r="CF24" s="1">
        <v>753</v>
      </c>
      <c r="CG24" s="1">
        <v>24.5</v>
      </c>
      <c r="CH24" s="1">
        <v>1952.8</v>
      </c>
      <c r="CI24" s="1">
        <v>0</v>
      </c>
      <c r="CJ24" s="1">
        <v>460.79999999999995</v>
      </c>
      <c r="CK24" s="1">
        <v>0</v>
      </c>
      <c r="CL24" s="1">
        <v>247.3</v>
      </c>
      <c r="CM24" s="1">
        <v>0</v>
      </c>
      <c r="CN24" s="1">
        <v>0</v>
      </c>
      <c r="CO24" s="1">
        <v>0</v>
      </c>
      <c r="CP24" s="1">
        <v>0</v>
      </c>
      <c r="CQ24" s="1">
        <v>0</v>
      </c>
      <c r="CR24" s="1">
        <v>1835.4</v>
      </c>
      <c r="CS24" s="1">
        <v>0</v>
      </c>
      <c r="CT24" s="1">
        <v>1359.6</v>
      </c>
      <c r="CU24" s="1">
        <v>1114.0999999999999</v>
      </c>
      <c r="CV24" s="1">
        <v>182.5</v>
      </c>
      <c r="CW24" s="1">
        <v>0</v>
      </c>
      <c r="CX24" s="1">
        <v>0</v>
      </c>
      <c r="CY24" s="1">
        <v>1741.5</v>
      </c>
      <c r="CZ24" s="1">
        <v>0</v>
      </c>
      <c r="DA24" s="1">
        <v>0</v>
      </c>
      <c r="DB24" s="1">
        <v>0</v>
      </c>
      <c r="DC24" s="1">
        <v>80.2</v>
      </c>
      <c r="DD24" s="1">
        <v>871.1</v>
      </c>
      <c r="DE24" s="1">
        <v>148.69999999999999</v>
      </c>
      <c r="DF24" s="1">
        <v>0</v>
      </c>
      <c r="DG24" s="1">
        <v>54</v>
      </c>
      <c r="DH24" s="1">
        <v>0</v>
      </c>
      <c r="DI24" s="1">
        <v>2194.5</v>
      </c>
      <c r="DJ24" s="1">
        <v>0</v>
      </c>
      <c r="DK24" s="1">
        <v>0</v>
      </c>
      <c r="DL24" s="1">
        <v>0</v>
      </c>
      <c r="DM24" s="1">
        <v>2093.9</v>
      </c>
      <c r="DN24" s="1">
        <v>899.5</v>
      </c>
      <c r="DO24" s="1">
        <v>0</v>
      </c>
      <c r="DP24" s="1">
        <v>680.8</v>
      </c>
      <c r="DQ24" s="1">
        <v>650.79999999999995</v>
      </c>
      <c r="DR24" s="1">
        <v>0</v>
      </c>
      <c r="DS24" s="1">
        <v>577.70000000000005</v>
      </c>
      <c r="DT24" s="1">
        <v>275.89999999999998</v>
      </c>
      <c r="DU24" s="1">
        <v>0</v>
      </c>
      <c r="DV24" s="1">
        <v>58.7</v>
      </c>
      <c r="DW24" s="1">
        <v>419.7</v>
      </c>
      <c r="DX24" s="1">
        <v>0</v>
      </c>
      <c r="DY24" s="1">
        <v>0</v>
      </c>
      <c r="DZ24" s="1">
        <v>0</v>
      </c>
      <c r="EA24" s="1">
        <v>1165.599999999999</v>
      </c>
      <c r="EB24" s="1">
        <v>96</v>
      </c>
      <c r="EC24" s="1">
        <v>0</v>
      </c>
      <c r="ED24" s="1">
        <v>1112.5999999999999</v>
      </c>
      <c r="EE24" s="1">
        <v>727.3</v>
      </c>
      <c r="EF24" s="1">
        <v>407.5</v>
      </c>
      <c r="EG24" s="1">
        <v>294.3</v>
      </c>
      <c r="EH24" s="1">
        <v>31.1</v>
      </c>
      <c r="EI24" s="1">
        <v>0</v>
      </c>
      <c r="EJ24" s="1">
        <v>1499.7</v>
      </c>
      <c r="EK24" s="1">
        <v>163.5</v>
      </c>
      <c r="EL24" s="1">
        <v>1148.8</v>
      </c>
      <c r="EM24" s="1">
        <v>0</v>
      </c>
      <c r="EN24" s="1">
        <v>0</v>
      </c>
      <c r="EO24" s="1">
        <v>93.1</v>
      </c>
      <c r="EP24" s="1">
        <v>0</v>
      </c>
      <c r="EQ24" s="1">
        <v>193.7</v>
      </c>
      <c r="ER24" s="1">
        <v>2202.1999999999998</v>
      </c>
      <c r="ES24" s="1">
        <v>0</v>
      </c>
      <c r="ET24" s="1">
        <v>0</v>
      </c>
      <c r="EU24" s="1">
        <v>0</v>
      </c>
      <c r="EV24" s="1">
        <v>2097.5</v>
      </c>
      <c r="EW24" s="1">
        <v>0</v>
      </c>
      <c r="EX24" s="1">
        <v>313.29999999999899</v>
      </c>
      <c r="EY24" s="1">
        <v>7126.5</v>
      </c>
      <c r="EZ24" s="1">
        <v>80.8</v>
      </c>
      <c r="FA24" s="1">
        <v>25</v>
      </c>
      <c r="FB24" s="1">
        <v>162.6</v>
      </c>
      <c r="FC24" s="1">
        <v>0</v>
      </c>
      <c r="FD24" s="1">
        <v>0</v>
      </c>
      <c r="FE24" s="1">
        <v>0</v>
      </c>
      <c r="FF24" s="1">
        <v>114.6</v>
      </c>
      <c r="FG24" s="1">
        <v>26.7</v>
      </c>
      <c r="FH24" s="1">
        <v>0</v>
      </c>
      <c r="FI24" s="1">
        <v>0</v>
      </c>
      <c r="FJ24" s="1">
        <v>0</v>
      </c>
      <c r="FK24" s="1">
        <v>1744.8</v>
      </c>
      <c r="FL24" s="1">
        <v>0</v>
      </c>
      <c r="FM24" s="1">
        <v>0</v>
      </c>
      <c r="FN24" s="1">
        <v>0</v>
      </c>
      <c r="FO24" s="1">
        <v>0</v>
      </c>
      <c r="FP24" s="1">
        <v>0</v>
      </c>
      <c r="FQ24" s="1">
        <v>1200</v>
      </c>
      <c r="FR24" s="1">
        <v>2623.2</v>
      </c>
      <c r="FS24" s="1">
        <v>28.5</v>
      </c>
      <c r="FT24" s="1">
        <v>141.9</v>
      </c>
      <c r="FU24" s="1">
        <v>368.1</v>
      </c>
      <c r="FV24" s="1">
        <v>0</v>
      </c>
      <c r="FW24" s="1">
        <v>139</v>
      </c>
      <c r="FX24" s="1">
        <v>477.5</v>
      </c>
      <c r="FY24" s="1">
        <v>456.9</v>
      </c>
      <c r="FZ24" s="1">
        <v>373.2</v>
      </c>
      <c r="GA24" s="1">
        <v>0</v>
      </c>
      <c r="GB24" s="1">
        <v>2281.7999999999902</v>
      </c>
      <c r="GC24" s="1">
        <v>0</v>
      </c>
      <c r="GD24" s="1">
        <v>0</v>
      </c>
      <c r="GE24" s="1">
        <v>0</v>
      </c>
      <c r="GF24" s="1">
        <v>0</v>
      </c>
      <c r="GG24" s="1">
        <v>1097.2</v>
      </c>
      <c r="GH24" s="1">
        <v>372.4</v>
      </c>
      <c r="GI24" s="1">
        <v>0</v>
      </c>
      <c r="GJ24" s="1">
        <v>0</v>
      </c>
      <c r="GK24" s="1">
        <v>186</v>
      </c>
      <c r="GL24" s="1">
        <v>333.599999999999</v>
      </c>
      <c r="GM24" s="1">
        <v>3547</v>
      </c>
      <c r="GN24" s="1">
        <v>0</v>
      </c>
      <c r="GO24" s="1">
        <v>0</v>
      </c>
      <c r="GP24" s="1">
        <v>0</v>
      </c>
      <c r="GQ24" s="1">
        <v>53.5</v>
      </c>
      <c r="GR24" s="1">
        <v>0</v>
      </c>
      <c r="GS24" s="1">
        <v>0</v>
      </c>
      <c r="GT24" s="1">
        <v>279.5</v>
      </c>
      <c r="GU24" s="1">
        <v>65.400000000000006</v>
      </c>
      <c r="GV24" s="1">
        <v>0</v>
      </c>
      <c r="GW24" s="1">
        <v>0</v>
      </c>
      <c r="GX24" s="1">
        <v>0</v>
      </c>
      <c r="GY24" s="1">
        <v>334.1</v>
      </c>
      <c r="GZ24" s="1">
        <v>618.20000000000005</v>
      </c>
      <c r="HA24" s="1">
        <v>0</v>
      </c>
      <c r="HB24" s="1">
        <v>0</v>
      </c>
      <c r="HC24" s="1">
        <v>227.3</v>
      </c>
      <c r="HD24" s="1">
        <v>0</v>
      </c>
      <c r="HE24" s="1">
        <v>0</v>
      </c>
      <c r="HF24" s="1">
        <v>0</v>
      </c>
      <c r="HG24" s="1">
        <v>0</v>
      </c>
    </row>
    <row r="25" spans="1:222" x14ac:dyDescent="0.25">
      <c r="A25" t="s">
        <v>6</v>
      </c>
      <c r="B25" t="s">
        <v>251</v>
      </c>
      <c r="C25" t="str">
        <f t="shared" si="0"/>
        <v>KUL-ZEU</v>
      </c>
      <c r="D25">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c r="X25" s="1">
        <v>0</v>
      </c>
      <c r="Y25" s="1">
        <v>0</v>
      </c>
      <c r="Z25" s="1">
        <v>0</v>
      </c>
      <c r="AA25" s="1">
        <v>0</v>
      </c>
      <c r="AB25" s="1">
        <v>0</v>
      </c>
      <c r="AC25" s="1">
        <v>0</v>
      </c>
      <c r="AD25" s="1">
        <v>0</v>
      </c>
      <c r="AE25" s="1">
        <v>0</v>
      </c>
      <c r="AF25" s="1">
        <v>0</v>
      </c>
      <c r="AG25" s="1">
        <v>0</v>
      </c>
      <c r="AH25" s="1">
        <v>0</v>
      </c>
      <c r="AI25" s="1">
        <v>0</v>
      </c>
      <c r="AJ25" s="1">
        <v>0</v>
      </c>
      <c r="AK25" s="1">
        <v>0</v>
      </c>
      <c r="AL25" s="1">
        <v>0</v>
      </c>
      <c r="AM25" s="1">
        <v>500.9</v>
      </c>
      <c r="AN25" s="1">
        <v>0</v>
      </c>
      <c r="AO25" s="1">
        <v>655</v>
      </c>
      <c r="AP25" s="1">
        <v>0</v>
      </c>
      <c r="AQ25" s="1">
        <v>0</v>
      </c>
      <c r="AR25" s="1">
        <v>0</v>
      </c>
      <c r="AS25" s="1">
        <v>0</v>
      </c>
      <c r="AT25" s="1">
        <v>0</v>
      </c>
      <c r="AU25" s="1">
        <v>414.9</v>
      </c>
      <c r="AV25" s="1">
        <v>0</v>
      </c>
      <c r="AW25" s="1">
        <v>0</v>
      </c>
      <c r="AX25" s="1">
        <v>0</v>
      </c>
      <c r="AY25" s="1">
        <v>0</v>
      </c>
      <c r="AZ25" s="1">
        <v>0</v>
      </c>
      <c r="BA25" s="1">
        <v>0</v>
      </c>
      <c r="BB25" s="1">
        <v>0</v>
      </c>
      <c r="BC25" s="1">
        <v>0</v>
      </c>
      <c r="BD25" s="1">
        <v>0</v>
      </c>
      <c r="BE25" s="1">
        <v>0</v>
      </c>
      <c r="BF25" s="1">
        <v>0</v>
      </c>
      <c r="BG25" s="1">
        <v>0</v>
      </c>
      <c r="BH25" s="1">
        <v>0</v>
      </c>
      <c r="BI25" s="1">
        <v>152.19999999999999</v>
      </c>
      <c r="BJ25" s="1">
        <v>0</v>
      </c>
      <c r="BK25" s="1">
        <v>0</v>
      </c>
      <c r="BL25" s="1">
        <v>0</v>
      </c>
      <c r="BM25" s="1">
        <v>0</v>
      </c>
      <c r="BN25" s="1">
        <v>0</v>
      </c>
      <c r="BO25" s="1">
        <v>0</v>
      </c>
      <c r="BP25" s="1">
        <v>0</v>
      </c>
      <c r="BQ25" s="1">
        <v>408.8</v>
      </c>
      <c r="BR25" s="1">
        <v>0</v>
      </c>
      <c r="BS25" s="1">
        <v>0</v>
      </c>
      <c r="BT25" s="1">
        <v>70</v>
      </c>
      <c r="BU25" s="1">
        <v>0</v>
      </c>
      <c r="BV25" s="1">
        <v>0</v>
      </c>
      <c r="BW25" s="1">
        <v>112.4</v>
      </c>
      <c r="BX25" s="1">
        <v>0</v>
      </c>
      <c r="BY25" s="1">
        <v>0</v>
      </c>
      <c r="BZ25" s="1">
        <v>0</v>
      </c>
      <c r="CA25" s="1">
        <v>0</v>
      </c>
      <c r="CB25" s="1">
        <v>0</v>
      </c>
      <c r="CC25" s="1">
        <v>0</v>
      </c>
      <c r="CD25" s="1">
        <v>0</v>
      </c>
      <c r="CE25" s="1">
        <v>0</v>
      </c>
      <c r="CF25" s="1">
        <v>0</v>
      </c>
      <c r="CG25" s="1">
        <v>0</v>
      </c>
      <c r="CH25" s="1">
        <v>13916.400000000001</v>
      </c>
      <c r="CI25" s="1">
        <v>0</v>
      </c>
      <c r="CJ25" s="1">
        <v>0</v>
      </c>
      <c r="CK25" s="1">
        <v>0</v>
      </c>
      <c r="CL25" s="1">
        <v>0</v>
      </c>
      <c r="CM25" s="1">
        <v>0</v>
      </c>
      <c r="CN25" s="1">
        <v>0</v>
      </c>
      <c r="CO25" s="1">
        <v>0</v>
      </c>
      <c r="CP25" s="1">
        <v>0</v>
      </c>
      <c r="CQ25" s="1">
        <v>0</v>
      </c>
      <c r="CR25" s="1">
        <v>0</v>
      </c>
      <c r="CS25" s="1">
        <v>0</v>
      </c>
      <c r="CT25" s="1">
        <v>703.8</v>
      </c>
      <c r="CU25" s="1">
        <v>0</v>
      </c>
      <c r="CV25" s="1">
        <v>0</v>
      </c>
      <c r="CW25" s="1">
        <v>0</v>
      </c>
      <c r="CX25" s="1">
        <v>0</v>
      </c>
      <c r="CY25" s="1">
        <v>0</v>
      </c>
      <c r="CZ25" s="1">
        <v>0</v>
      </c>
      <c r="DA25" s="1">
        <v>0</v>
      </c>
      <c r="DB25" s="1">
        <v>0</v>
      </c>
      <c r="DC25" s="1">
        <v>0</v>
      </c>
      <c r="DD25" s="1">
        <v>0</v>
      </c>
      <c r="DE25" s="1">
        <v>0</v>
      </c>
      <c r="DF25" s="1">
        <v>0</v>
      </c>
      <c r="DG25" s="1">
        <v>0</v>
      </c>
      <c r="DH25" s="1">
        <v>0</v>
      </c>
      <c r="DI25" s="1">
        <v>0</v>
      </c>
      <c r="DJ25" s="1">
        <v>0</v>
      </c>
      <c r="DK25" s="1">
        <v>0</v>
      </c>
      <c r="DL25" s="1">
        <v>0</v>
      </c>
      <c r="DM25" s="1">
        <v>0</v>
      </c>
      <c r="DN25" s="1">
        <v>0</v>
      </c>
      <c r="DO25" s="1">
        <v>0</v>
      </c>
      <c r="DP25" s="1">
        <v>0</v>
      </c>
      <c r="DQ25" s="1">
        <v>0</v>
      </c>
      <c r="DR25" s="1">
        <v>0</v>
      </c>
      <c r="DS25" s="1">
        <v>0</v>
      </c>
      <c r="DT25" s="1">
        <v>0</v>
      </c>
      <c r="DU25" s="1">
        <v>0</v>
      </c>
      <c r="DV25" s="1">
        <v>0</v>
      </c>
      <c r="DW25" s="1">
        <v>0</v>
      </c>
      <c r="DX25" s="1">
        <v>0</v>
      </c>
      <c r="DY25" s="1">
        <v>0</v>
      </c>
      <c r="DZ25" s="1">
        <v>0</v>
      </c>
      <c r="EA25" s="1">
        <v>835.3</v>
      </c>
      <c r="EB25" s="1">
        <v>0</v>
      </c>
      <c r="EC25" s="1">
        <v>0</v>
      </c>
      <c r="ED25" s="1">
        <v>0</v>
      </c>
      <c r="EE25" s="1">
        <v>0</v>
      </c>
      <c r="EF25" s="1">
        <v>0</v>
      </c>
      <c r="EG25" s="1">
        <v>0</v>
      </c>
      <c r="EH25" s="1">
        <v>0</v>
      </c>
      <c r="EI25" s="1">
        <v>0</v>
      </c>
      <c r="EJ25" s="1">
        <v>0</v>
      </c>
      <c r="EK25" s="1">
        <v>0</v>
      </c>
      <c r="EL25" s="1">
        <v>0</v>
      </c>
      <c r="EM25" s="1">
        <v>0</v>
      </c>
      <c r="EN25" s="1">
        <v>0</v>
      </c>
      <c r="EO25" s="1">
        <v>0</v>
      </c>
      <c r="EP25" s="1">
        <v>0</v>
      </c>
      <c r="EQ25" s="1">
        <v>0</v>
      </c>
      <c r="ER25" s="1">
        <v>0</v>
      </c>
      <c r="ES25" s="1">
        <v>133.19999999999999</v>
      </c>
      <c r="ET25" s="1">
        <v>0</v>
      </c>
      <c r="EU25" s="1">
        <v>0</v>
      </c>
      <c r="EV25" s="1">
        <v>0</v>
      </c>
      <c r="EW25" s="1">
        <v>0</v>
      </c>
      <c r="EX25" s="1">
        <v>0</v>
      </c>
      <c r="EY25" s="1">
        <v>0</v>
      </c>
      <c r="EZ25" s="1">
        <v>0</v>
      </c>
      <c r="FA25" s="1">
        <v>0</v>
      </c>
      <c r="FB25" s="1">
        <v>1347.5</v>
      </c>
      <c r="FC25" s="1">
        <v>0</v>
      </c>
      <c r="FD25" s="1">
        <v>0</v>
      </c>
      <c r="FE25" s="1">
        <v>0</v>
      </c>
      <c r="FF25" s="1">
        <v>0</v>
      </c>
      <c r="FG25" s="1">
        <v>0</v>
      </c>
      <c r="FH25" s="1">
        <v>0</v>
      </c>
      <c r="FI25" s="1">
        <v>0</v>
      </c>
      <c r="FJ25" s="1">
        <v>0</v>
      </c>
      <c r="FK25" s="1">
        <v>0</v>
      </c>
      <c r="FL25" s="1">
        <v>0</v>
      </c>
      <c r="FM25" s="1">
        <v>0</v>
      </c>
      <c r="FN25" s="1">
        <v>0</v>
      </c>
      <c r="FO25" s="1">
        <v>0</v>
      </c>
      <c r="FP25" s="1">
        <v>0</v>
      </c>
      <c r="FQ25" s="1">
        <v>0</v>
      </c>
      <c r="FR25" s="1">
        <v>0</v>
      </c>
      <c r="FS25" s="1">
        <v>1227.5</v>
      </c>
      <c r="FT25" s="1">
        <v>0</v>
      </c>
      <c r="FU25" s="1">
        <v>0</v>
      </c>
      <c r="FV25" s="1">
        <v>618.79999999999995</v>
      </c>
      <c r="FW25" s="1">
        <v>0</v>
      </c>
      <c r="FX25" s="1">
        <v>2064.8000000000002</v>
      </c>
      <c r="FY25" s="1">
        <v>0</v>
      </c>
      <c r="FZ25" s="1">
        <v>0</v>
      </c>
      <c r="GA25" s="1">
        <v>0</v>
      </c>
      <c r="GB25" s="1">
        <v>0</v>
      </c>
      <c r="GC25" s="1">
        <v>0</v>
      </c>
      <c r="GD25" s="1">
        <v>0</v>
      </c>
      <c r="GE25" s="1">
        <v>88.7</v>
      </c>
      <c r="GF25" s="1">
        <v>623.20000000000005</v>
      </c>
      <c r="GG25" s="1">
        <v>0</v>
      </c>
      <c r="GH25" s="1">
        <v>0</v>
      </c>
      <c r="GI25" s="1">
        <v>798.9</v>
      </c>
      <c r="GJ25" s="1">
        <v>0</v>
      </c>
      <c r="GK25" s="1">
        <v>0</v>
      </c>
      <c r="GL25" s="1">
        <v>0</v>
      </c>
      <c r="GM25" s="1">
        <v>0</v>
      </c>
      <c r="GN25" s="1">
        <v>0</v>
      </c>
      <c r="GO25" s="1">
        <v>0</v>
      </c>
      <c r="GP25" s="1">
        <v>0</v>
      </c>
      <c r="GQ25" s="1">
        <v>0</v>
      </c>
      <c r="GR25" s="1">
        <v>0</v>
      </c>
      <c r="GS25" s="1">
        <v>0</v>
      </c>
      <c r="GT25" s="1">
        <v>0</v>
      </c>
      <c r="GU25" s="1">
        <v>0</v>
      </c>
      <c r="GV25" s="1">
        <v>0</v>
      </c>
      <c r="GW25" s="1">
        <v>118.4</v>
      </c>
      <c r="GX25" s="1">
        <v>0</v>
      </c>
      <c r="GY25" s="1">
        <v>0</v>
      </c>
      <c r="GZ25" s="1">
        <v>0</v>
      </c>
      <c r="HA25" s="1">
        <v>0</v>
      </c>
      <c r="HB25" s="1">
        <v>0</v>
      </c>
      <c r="HC25" s="1">
        <v>0</v>
      </c>
      <c r="HD25" s="1">
        <v>0</v>
      </c>
      <c r="HE25" s="1">
        <v>0</v>
      </c>
      <c r="HF25" s="1">
        <v>0</v>
      </c>
      <c r="HG25" s="1">
        <v>0</v>
      </c>
    </row>
    <row r="26" spans="1:222" x14ac:dyDescent="0.25">
      <c r="A26" t="s">
        <v>7</v>
      </c>
      <c r="B26" t="s">
        <v>249</v>
      </c>
      <c r="C26" t="str">
        <f t="shared" si="0"/>
        <v>MUZKNJ-EN</v>
      </c>
      <c r="D26">
        <v>3122.7000000000003</v>
      </c>
      <c r="E26" s="1">
        <v>0</v>
      </c>
      <c r="F26" s="1">
        <v>270.8</v>
      </c>
      <c r="G26" s="1">
        <v>180.1</v>
      </c>
      <c r="H26" s="1">
        <v>0</v>
      </c>
      <c r="I26" s="1">
        <v>419.09999999999997</v>
      </c>
      <c r="J26" s="1">
        <v>2063.6</v>
      </c>
      <c r="K26" s="1">
        <v>217.7</v>
      </c>
      <c r="L26" s="1">
        <v>835.3</v>
      </c>
      <c r="M26" s="1">
        <v>0</v>
      </c>
      <c r="N26" s="1">
        <v>2590.6</v>
      </c>
      <c r="O26" s="1">
        <v>166</v>
      </c>
      <c r="P26" s="1">
        <v>1189.5999999999999</v>
      </c>
      <c r="Q26" s="1">
        <v>491.4</v>
      </c>
      <c r="R26" s="1">
        <v>10728.2</v>
      </c>
      <c r="S26" s="1">
        <v>0</v>
      </c>
      <c r="T26" s="1">
        <v>15449.19999999999</v>
      </c>
      <c r="U26" s="1">
        <v>0</v>
      </c>
      <c r="V26" s="1">
        <v>2543.9</v>
      </c>
      <c r="W26" s="1">
        <v>1976.599999999989</v>
      </c>
      <c r="X26" s="1">
        <v>0</v>
      </c>
      <c r="Y26" s="1">
        <v>3786.3</v>
      </c>
      <c r="Z26" s="1">
        <v>10.8</v>
      </c>
      <c r="AA26" s="1">
        <v>602.5</v>
      </c>
      <c r="AB26" s="1">
        <v>2888.4</v>
      </c>
      <c r="AC26" s="1">
        <v>115</v>
      </c>
      <c r="AD26" s="1">
        <v>1087.5999999999999</v>
      </c>
      <c r="AE26" s="1">
        <v>53.5</v>
      </c>
      <c r="AF26" s="1">
        <v>186.7</v>
      </c>
      <c r="AG26" s="1">
        <v>271.8</v>
      </c>
      <c r="AH26" s="1">
        <v>1108.8000000000002</v>
      </c>
      <c r="AI26" s="1">
        <v>95.1</v>
      </c>
      <c r="AJ26" s="1">
        <v>137.9</v>
      </c>
      <c r="AK26" s="1">
        <v>1880.3999999999901</v>
      </c>
      <c r="AL26" s="1">
        <v>2451.6</v>
      </c>
      <c r="AM26" s="1">
        <v>0</v>
      </c>
      <c r="AN26" s="1">
        <v>1021.7</v>
      </c>
      <c r="AO26" s="1">
        <v>44.6</v>
      </c>
      <c r="AP26" s="1">
        <v>631.29999999999995</v>
      </c>
      <c r="AQ26" s="1">
        <v>121.7</v>
      </c>
      <c r="AR26" s="1">
        <v>64</v>
      </c>
      <c r="AS26" s="1">
        <v>1558.9</v>
      </c>
      <c r="AT26" s="1">
        <v>289.89999999999998</v>
      </c>
      <c r="AU26" s="1">
        <v>0</v>
      </c>
      <c r="AV26" s="1">
        <v>730</v>
      </c>
      <c r="AW26" s="1">
        <v>1501.5</v>
      </c>
      <c r="AX26" s="1">
        <v>68</v>
      </c>
      <c r="AY26" s="1">
        <v>454.3</v>
      </c>
      <c r="AZ26" s="1">
        <v>494.8</v>
      </c>
      <c r="BA26" s="1">
        <v>580.79999999999995</v>
      </c>
      <c r="BB26" s="1">
        <v>1062.7</v>
      </c>
      <c r="BC26" s="1">
        <v>79.2</v>
      </c>
      <c r="BD26" s="1">
        <v>5142.7</v>
      </c>
      <c r="BE26" s="1">
        <v>459.9</v>
      </c>
      <c r="BF26" s="1">
        <v>2142.3999999999987</v>
      </c>
      <c r="BG26" s="1">
        <v>2269.599999999999</v>
      </c>
      <c r="BH26" s="1">
        <v>623.70000000000005</v>
      </c>
      <c r="BI26" s="1">
        <v>4250.3</v>
      </c>
      <c r="BJ26" s="1">
        <v>244.3</v>
      </c>
      <c r="BK26" s="1">
        <v>108</v>
      </c>
      <c r="BL26" s="1">
        <v>3222.6999999999989</v>
      </c>
      <c r="BM26" s="1">
        <v>655.5</v>
      </c>
      <c r="BN26" s="1">
        <v>288.5</v>
      </c>
      <c r="BO26" s="1">
        <v>2362.1999999999898</v>
      </c>
      <c r="BP26" s="1">
        <v>0</v>
      </c>
      <c r="BQ26" s="1">
        <v>2850.7</v>
      </c>
      <c r="BR26" s="1">
        <v>700.69999999999902</v>
      </c>
      <c r="BS26" s="1">
        <v>304.2</v>
      </c>
      <c r="BT26" s="1">
        <v>3831.6</v>
      </c>
      <c r="BU26" s="1">
        <v>7042.2</v>
      </c>
      <c r="BV26" s="1">
        <v>0</v>
      </c>
      <c r="BW26" s="1">
        <v>2087.4</v>
      </c>
      <c r="BX26" s="1">
        <v>5945.1</v>
      </c>
      <c r="BY26" s="1">
        <v>658.90000000000009</v>
      </c>
      <c r="BZ26" s="1">
        <v>0</v>
      </c>
      <c r="CA26" s="1">
        <v>5076.7</v>
      </c>
      <c r="CB26" s="1">
        <v>0</v>
      </c>
      <c r="CC26" s="1">
        <v>0</v>
      </c>
      <c r="CD26" s="1">
        <v>606.5</v>
      </c>
      <c r="CE26" s="1">
        <v>997.69999999999993</v>
      </c>
      <c r="CF26" s="1">
        <v>3204.3999999999996</v>
      </c>
      <c r="CG26" s="1">
        <v>2951.6</v>
      </c>
      <c r="CH26" s="1">
        <v>74694.89999999979</v>
      </c>
      <c r="CI26" s="1">
        <v>349.6</v>
      </c>
      <c r="CJ26" s="1">
        <v>833.9</v>
      </c>
      <c r="CK26" s="1">
        <v>0</v>
      </c>
      <c r="CL26" s="1">
        <v>845</v>
      </c>
      <c r="CM26" s="1">
        <v>187.6</v>
      </c>
      <c r="CN26" s="1">
        <v>0</v>
      </c>
      <c r="CO26" s="1">
        <v>0</v>
      </c>
      <c r="CP26" s="1">
        <v>56.7</v>
      </c>
      <c r="CQ26" s="1">
        <v>78</v>
      </c>
      <c r="CR26" s="1">
        <v>63.6</v>
      </c>
      <c r="CS26" s="1">
        <v>4363</v>
      </c>
      <c r="CT26" s="1">
        <v>21574.399999999998</v>
      </c>
      <c r="CU26" s="1">
        <v>0</v>
      </c>
      <c r="CV26" s="1">
        <v>1041.4000000000001</v>
      </c>
      <c r="CW26" s="1">
        <v>904.29999999999905</v>
      </c>
      <c r="CX26" s="1">
        <v>5045.8999999999996</v>
      </c>
      <c r="CY26" s="1">
        <v>697.6</v>
      </c>
      <c r="CZ26" s="1">
        <v>276.5</v>
      </c>
      <c r="DA26" s="1">
        <v>339.5</v>
      </c>
      <c r="DB26" s="1">
        <v>148.5</v>
      </c>
      <c r="DC26" s="1">
        <v>598.20000000000005</v>
      </c>
      <c r="DD26" s="1">
        <v>300</v>
      </c>
      <c r="DE26" s="1">
        <v>384.1</v>
      </c>
      <c r="DF26" s="1">
        <v>987.6</v>
      </c>
      <c r="DG26" s="1">
        <v>102.79999999999998</v>
      </c>
      <c r="DH26" s="1">
        <v>957.5</v>
      </c>
      <c r="DI26" s="1">
        <v>8199.4</v>
      </c>
      <c r="DJ26" s="1">
        <v>954.5</v>
      </c>
      <c r="DK26" s="1">
        <v>322</v>
      </c>
      <c r="DL26" s="1">
        <v>379.1</v>
      </c>
      <c r="DM26" s="1">
        <v>9550.2000000000007</v>
      </c>
      <c r="DN26" s="1">
        <v>8399.4999999999909</v>
      </c>
      <c r="DO26" s="1">
        <v>0</v>
      </c>
      <c r="DP26" s="1">
        <v>62</v>
      </c>
      <c r="DQ26" s="1">
        <v>1307</v>
      </c>
      <c r="DR26" s="1">
        <v>0</v>
      </c>
      <c r="DS26" s="1">
        <v>0</v>
      </c>
      <c r="DT26" s="1">
        <v>3674.7999999999897</v>
      </c>
      <c r="DU26" s="1">
        <v>1044.9000000000001</v>
      </c>
      <c r="DV26" s="1">
        <v>3976.7999999999997</v>
      </c>
      <c r="DW26" s="1">
        <v>28</v>
      </c>
      <c r="DX26" s="1">
        <v>262.2</v>
      </c>
      <c r="DY26" s="1">
        <v>122.7</v>
      </c>
      <c r="DZ26" s="1">
        <v>1017.5999999999999</v>
      </c>
      <c r="EA26" s="1">
        <v>1257.6999999999998</v>
      </c>
      <c r="EB26" s="1">
        <v>467.3</v>
      </c>
      <c r="EC26" s="1">
        <v>0</v>
      </c>
      <c r="ED26" s="1">
        <v>289.90000000000003</v>
      </c>
      <c r="EE26" s="1">
        <v>17233.900000000001</v>
      </c>
      <c r="EF26" s="1">
        <v>443.4</v>
      </c>
      <c r="EG26" s="1">
        <v>191</v>
      </c>
      <c r="EH26" s="1">
        <v>226.4</v>
      </c>
      <c r="EI26" s="1">
        <v>315.8</v>
      </c>
      <c r="EJ26" s="1">
        <v>1938.3</v>
      </c>
      <c r="EK26" s="1">
        <v>4094.4</v>
      </c>
      <c r="EL26" s="1">
        <v>5223.5</v>
      </c>
      <c r="EM26" s="1">
        <v>0</v>
      </c>
      <c r="EN26" s="1">
        <v>269.7</v>
      </c>
      <c r="EO26" s="1">
        <v>210.6</v>
      </c>
      <c r="EP26" s="1">
        <v>1963.3</v>
      </c>
      <c r="EQ26" s="1">
        <v>246.1</v>
      </c>
      <c r="ER26" s="1">
        <v>1175.4000000000001</v>
      </c>
      <c r="ES26" s="1">
        <v>0</v>
      </c>
      <c r="ET26" s="1">
        <v>1418.3</v>
      </c>
      <c r="EU26" s="1">
        <v>1391.4</v>
      </c>
      <c r="EV26" s="1">
        <v>1301.5</v>
      </c>
      <c r="EW26" s="1">
        <v>668.8</v>
      </c>
      <c r="EX26" s="1">
        <v>3342.3</v>
      </c>
      <c r="EY26" s="1">
        <v>3568.4</v>
      </c>
      <c r="EZ26" s="1">
        <v>1750.4</v>
      </c>
      <c r="FA26" s="1">
        <v>2682.4</v>
      </c>
      <c r="FB26" s="1">
        <v>1434.7</v>
      </c>
      <c r="FC26" s="1">
        <v>0</v>
      </c>
      <c r="FD26" s="1">
        <v>86.4</v>
      </c>
      <c r="FE26" s="1">
        <v>0</v>
      </c>
      <c r="FF26" s="1">
        <v>0</v>
      </c>
      <c r="FG26" s="1">
        <v>0</v>
      </c>
      <c r="FH26" s="1">
        <v>0</v>
      </c>
      <c r="FI26" s="1">
        <v>0</v>
      </c>
      <c r="FJ26" s="1">
        <v>61.1</v>
      </c>
      <c r="FK26" s="1">
        <v>500.2</v>
      </c>
      <c r="FL26" s="1">
        <v>0</v>
      </c>
      <c r="FM26" s="1">
        <v>0</v>
      </c>
      <c r="FN26" s="1">
        <v>0</v>
      </c>
      <c r="FO26" s="1">
        <v>216.2</v>
      </c>
      <c r="FP26" s="1">
        <v>331.1</v>
      </c>
      <c r="FQ26" s="1">
        <v>551.5</v>
      </c>
      <c r="FR26" s="1">
        <v>233.1</v>
      </c>
      <c r="FS26" s="1">
        <v>2733.3</v>
      </c>
      <c r="FT26" s="1">
        <v>1685.6999999999998</v>
      </c>
      <c r="FU26" s="1">
        <v>66</v>
      </c>
      <c r="FV26" s="1">
        <v>6434.9</v>
      </c>
      <c r="FW26" s="1">
        <v>0</v>
      </c>
      <c r="FX26" s="1">
        <v>410.6</v>
      </c>
      <c r="FY26" s="1">
        <v>245</v>
      </c>
      <c r="FZ26" s="1">
        <v>36.700000000000003</v>
      </c>
      <c r="GA26" s="1">
        <v>1475.8</v>
      </c>
      <c r="GB26" s="1">
        <v>1099.4000000000001</v>
      </c>
      <c r="GC26" s="1">
        <v>0</v>
      </c>
      <c r="GD26" s="1">
        <v>138</v>
      </c>
      <c r="GE26" s="1">
        <v>0</v>
      </c>
      <c r="GF26" s="1">
        <v>2737.9</v>
      </c>
      <c r="GG26" s="1">
        <v>349.59999999999997</v>
      </c>
      <c r="GH26" s="1">
        <v>1124.3</v>
      </c>
      <c r="GI26" s="1">
        <v>0</v>
      </c>
      <c r="GJ26" s="1">
        <v>0</v>
      </c>
      <c r="GK26" s="1">
        <v>2124.9</v>
      </c>
      <c r="GL26" s="1">
        <v>218</v>
      </c>
      <c r="GM26" s="1">
        <v>9581.7000000000007</v>
      </c>
      <c r="GN26" s="1">
        <v>293.89999999999998</v>
      </c>
      <c r="GO26" s="1">
        <v>361.3</v>
      </c>
      <c r="GP26" s="1">
        <v>0</v>
      </c>
      <c r="GQ26" s="1">
        <v>207</v>
      </c>
      <c r="GR26" s="1">
        <v>262.3</v>
      </c>
      <c r="GS26" s="1">
        <v>39.5</v>
      </c>
      <c r="GT26" s="1">
        <v>462.4</v>
      </c>
      <c r="GU26" s="1">
        <v>469.6</v>
      </c>
      <c r="GV26" s="1">
        <v>1045</v>
      </c>
      <c r="GW26" s="1">
        <v>9791.1</v>
      </c>
      <c r="GX26" s="1">
        <v>181.9</v>
      </c>
      <c r="GY26" s="1">
        <v>615.099999999999</v>
      </c>
      <c r="GZ26" s="1">
        <v>0</v>
      </c>
      <c r="HA26" s="1">
        <v>454.79999999999995</v>
      </c>
      <c r="HB26" s="1">
        <v>1529.1000000000001</v>
      </c>
      <c r="HC26" s="1">
        <v>941.3</v>
      </c>
      <c r="HD26" s="1">
        <v>45.9</v>
      </c>
      <c r="HE26" s="1">
        <v>825.2</v>
      </c>
      <c r="HF26" s="1">
        <v>1131.6000000000001</v>
      </c>
      <c r="HG26" s="1">
        <v>366.5</v>
      </c>
      <c r="HH26" s="1"/>
    </row>
    <row r="27" spans="1:222" x14ac:dyDescent="0.25">
      <c r="A27" t="s">
        <v>7</v>
      </c>
      <c r="B27" t="s">
        <v>250</v>
      </c>
      <c r="C27" t="str">
        <f t="shared" si="0"/>
        <v>MUZKNJ-EU</v>
      </c>
      <c r="D27">
        <v>0</v>
      </c>
      <c r="E27" s="1">
        <v>0</v>
      </c>
      <c r="F27" s="1">
        <v>0</v>
      </c>
      <c r="G27" s="1">
        <v>0</v>
      </c>
      <c r="H27" s="1">
        <v>0</v>
      </c>
      <c r="I27" s="1">
        <v>0</v>
      </c>
      <c r="J27" s="1">
        <v>0</v>
      </c>
      <c r="K27" s="1">
        <v>0</v>
      </c>
      <c r="L27" s="1">
        <v>36.299999999999997</v>
      </c>
      <c r="M27" s="1">
        <v>0</v>
      </c>
      <c r="N27" s="1">
        <v>107.3</v>
      </c>
      <c r="O27" s="1">
        <v>1446.6</v>
      </c>
      <c r="P27" s="1">
        <v>0</v>
      </c>
      <c r="Q27" s="1">
        <v>0</v>
      </c>
      <c r="R27" s="1">
        <v>0</v>
      </c>
      <c r="S27" s="1">
        <v>0</v>
      </c>
      <c r="T27" s="1">
        <v>0</v>
      </c>
      <c r="U27" s="1">
        <v>25</v>
      </c>
      <c r="V27" s="1">
        <v>195.2</v>
      </c>
      <c r="W27" s="1">
        <v>0</v>
      </c>
      <c r="X27" s="1">
        <v>330</v>
      </c>
      <c r="Y27" s="1">
        <v>0</v>
      </c>
      <c r="Z27" s="1">
        <v>64.400000000000006</v>
      </c>
      <c r="AA27" s="1">
        <v>0</v>
      </c>
      <c r="AB27" s="1">
        <v>0</v>
      </c>
      <c r="AC27" s="1">
        <v>0</v>
      </c>
      <c r="AD27" s="1">
        <v>0</v>
      </c>
      <c r="AE27" s="1">
        <v>0</v>
      </c>
      <c r="AF27" s="1">
        <v>0</v>
      </c>
      <c r="AG27" s="1">
        <v>0</v>
      </c>
      <c r="AH27" s="1">
        <v>0</v>
      </c>
      <c r="AI27" s="1">
        <v>212.7</v>
      </c>
      <c r="AJ27" s="1">
        <v>229.9</v>
      </c>
      <c r="AK27" s="1">
        <v>0</v>
      </c>
      <c r="AL27" s="1">
        <v>123.8</v>
      </c>
      <c r="AM27" s="1">
        <v>0</v>
      </c>
      <c r="AN27" s="1">
        <v>0</v>
      </c>
      <c r="AO27" s="1">
        <v>0</v>
      </c>
      <c r="AP27" s="1">
        <v>0</v>
      </c>
      <c r="AQ27" s="1">
        <v>0</v>
      </c>
      <c r="AR27" s="1">
        <v>0</v>
      </c>
      <c r="AS27" s="1">
        <v>478.9</v>
      </c>
      <c r="AT27" s="1">
        <v>0</v>
      </c>
      <c r="AU27" s="1">
        <v>0</v>
      </c>
      <c r="AV27" s="1">
        <v>0</v>
      </c>
      <c r="AW27" s="1">
        <v>413.3</v>
      </c>
      <c r="AX27" s="1">
        <v>0</v>
      </c>
      <c r="AY27" s="1">
        <v>0</v>
      </c>
      <c r="AZ27" s="1">
        <v>0</v>
      </c>
      <c r="BA27" s="1">
        <v>0</v>
      </c>
      <c r="BB27" s="1">
        <v>0</v>
      </c>
      <c r="BC27" s="1">
        <v>305.7</v>
      </c>
      <c r="BD27" s="1">
        <v>578.79999999999995</v>
      </c>
      <c r="BE27" s="1">
        <v>0</v>
      </c>
      <c r="BF27" s="1">
        <v>0</v>
      </c>
      <c r="BG27" s="1">
        <v>0</v>
      </c>
      <c r="BH27" s="1">
        <v>630.79999999999995</v>
      </c>
      <c r="BI27" s="1">
        <v>199.6</v>
      </c>
      <c r="BJ27" s="1">
        <v>0</v>
      </c>
      <c r="BK27" s="1">
        <v>0</v>
      </c>
      <c r="BL27" s="1">
        <v>83.8</v>
      </c>
      <c r="BM27" s="1">
        <v>0</v>
      </c>
      <c r="BN27" s="1">
        <v>0</v>
      </c>
      <c r="BO27" s="1">
        <v>0</v>
      </c>
      <c r="BP27" s="1">
        <v>0</v>
      </c>
      <c r="BQ27" s="1">
        <v>0</v>
      </c>
      <c r="BR27" s="1">
        <v>0</v>
      </c>
      <c r="BS27" s="1">
        <v>0</v>
      </c>
      <c r="BT27" s="1">
        <v>23.5</v>
      </c>
      <c r="BU27" s="1">
        <v>0</v>
      </c>
      <c r="BV27" s="1">
        <v>0</v>
      </c>
      <c r="BW27" s="1">
        <v>0</v>
      </c>
      <c r="BX27" s="1">
        <v>0</v>
      </c>
      <c r="BY27" s="1">
        <v>1269.3</v>
      </c>
      <c r="BZ27" s="1">
        <v>0</v>
      </c>
      <c r="CA27" s="1">
        <v>0</v>
      </c>
      <c r="CB27" s="1">
        <v>101.3</v>
      </c>
      <c r="CC27" s="1">
        <v>0</v>
      </c>
      <c r="CD27" s="1">
        <v>418.4</v>
      </c>
      <c r="CE27" s="1">
        <v>0</v>
      </c>
      <c r="CF27" s="1">
        <v>77.400000000000006</v>
      </c>
      <c r="CG27" s="1">
        <v>0</v>
      </c>
      <c r="CH27" s="1">
        <v>16315.3</v>
      </c>
      <c r="CI27" s="1">
        <v>0</v>
      </c>
      <c r="CJ27" s="1">
        <v>150.9</v>
      </c>
      <c r="CK27" s="1">
        <v>0</v>
      </c>
      <c r="CL27" s="1">
        <v>70.099999999999994</v>
      </c>
      <c r="CM27" s="1">
        <v>1451</v>
      </c>
      <c r="CN27" s="1">
        <v>0</v>
      </c>
      <c r="CO27" s="1">
        <v>0</v>
      </c>
      <c r="CP27" s="1">
        <v>0</v>
      </c>
      <c r="CQ27" s="1">
        <v>0</v>
      </c>
      <c r="CR27" s="1">
        <v>0</v>
      </c>
      <c r="CS27" s="1">
        <v>0</v>
      </c>
      <c r="CT27" s="1">
        <v>5513</v>
      </c>
      <c r="CU27" s="1">
        <v>0</v>
      </c>
      <c r="CV27" s="1">
        <v>185</v>
      </c>
      <c r="CW27" s="1">
        <v>0</v>
      </c>
      <c r="CX27" s="1">
        <v>0</v>
      </c>
      <c r="CY27" s="1">
        <v>0</v>
      </c>
      <c r="CZ27" s="1">
        <v>0</v>
      </c>
      <c r="DA27" s="1">
        <v>565.4</v>
      </c>
      <c r="DB27" s="1">
        <v>0</v>
      </c>
      <c r="DC27" s="1">
        <v>0</v>
      </c>
      <c r="DD27" s="1">
        <v>0</v>
      </c>
      <c r="DE27" s="1">
        <v>21.2</v>
      </c>
      <c r="DF27" s="1">
        <v>356.9</v>
      </c>
      <c r="DG27" s="1">
        <v>0</v>
      </c>
      <c r="DH27" s="1">
        <v>0</v>
      </c>
      <c r="DI27" s="1">
        <v>0</v>
      </c>
      <c r="DJ27" s="1">
        <v>0</v>
      </c>
      <c r="DK27" s="1">
        <v>145.19999999999999</v>
      </c>
      <c r="DL27" s="1">
        <v>0</v>
      </c>
      <c r="DM27" s="1">
        <v>1059.8</v>
      </c>
      <c r="DN27" s="1">
        <v>626.1</v>
      </c>
      <c r="DO27" s="1">
        <v>21.299999999999901</v>
      </c>
      <c r="DP27" s="1">
        <v>0</v>
      </c>
      <c r="DQ27" s="1">
        <v>0</v>
      </c>
      <c r="DR27" s="1">
        <v>0</v>
      </c>
      <c r="DS27" s="1">
        <v>0</v>
      </c>
      <c r="DT27" s="1">
        <v>0</v>
      </c>
      <c r="DU27" s="1">
        <v>2038.9</v>
      </c>
      <c r="DV27" s="1">
        <v>27.6</v>
      </c>
      <c r="DW27" s="1">
        <v>61.3</v>
      </c>
      <c r="DX27" s="1">
        <v>0</v>
      </c>
      <c r="DY27" s="1">
        <v>0</v>
      </c>
      <c r="DZ27" s="1">
        <v>0</v>
      </c>
      <c r="EA27" s="1">
        <v>0</v>
      </c>
      <c r="EB27" s="1">
        <v>0</v>
      </c>
      <c r="EC27" s="1">
        <v>0</v>
      </c>
      <c r="ED27" s="1">
        <v>261.7</v>
      </c>
      <c r="EE27" s="1">
        <v>548.20000000000005</v>
      </c>
      <c r="EF27" s="1">
        <v>0</v>
      </c>
      <c r="EG27" s="1">
        <v>117</v>
      </c>
      <c r="EH27" s="1">
        <v>0</v>
      </c>
      <c r="EI27" s="1">
        <v>0</v>
      </c>
      <c r="EJ27" s="1">
        <v>0</v>
      </c>
      <c r="EK27" s="1">
        <v>1716.6</v>
      </c>
      <c r="EL27" s="1">
        <v>0</v>
      </c>
      <c r="EM27" s="1">
        <v>0</v>
      </c>
      <c r="EN27" s="1">
        <v>0</v>
      </c>
      <c r="EO27" s="1">
        <v>0</v>
      </c>
      <c r="EP27" s="1">
        <v>0</v>
      </c>
      <c r="EQ27" s="1">
        <v>0</v>
      </c>
      <c r="ER27" s="1">
        <v>0</v>
      </c>
      <c r="ES27" s="1">
        <v>0</v>
      </c>
      <c r="ET27" s="1">
        <v>48.9</v>
      </c>
      <c r="EU27" s="1">
        <v>0</v>
      </c>
      <c r="EV27" s="1">
        <v>0</v>
      </c>
      <c r="EW27" s="1">
        <v>0</v>
      </c>
      <c r="EX27" s="1">
        <v>0</v>
      </c>
      <c r="EY27" s="1">
        <v>0</v>
      </c>
      <c r="EZ27" s="1">
        <v>0</v>
      </c>
      <c r="FA27" s="1">
        <v>874.69999999999902</v>
      </c>
      <c r="FB27" s="1">
        <v>640.6</v>
      </c>
      <c r="FC27" s="1">
        <v>0</v>
      </c>
      <c r="FD27" s="1">
        <v>0</v>
      </c>
      <c r="FE27" s="1">
        <v>0</v>
      </c>
      <c r="FF27" s="1">
        <v>0</v>
      </c>
      <c r="FG27" s="1">
        <v>0</v>
      </c>
      <c r="FH27" s="1">
        <v>0</v>
      </c>
      <c r="FI27" s="1">
        <v>0</v>
      </c>
      <c r="FJ27" s="1">
        <v>0</v>
      </c>
      <c r="FK27" s="1">
        <v>0</v>
      </c>
      <c r="FL27" s="1">
        <v>0</v>
      </c>
      <c r="FM27" s="1">
        <v>0</v>
      </c>
      <c r="FN27" s="1">
        <v>0</v>
      </c>
      <c r="FO27" s="1">
        <v>0</v>
      </c>
      <c r="FP27" s="1">
        <v>0</v>
      </c>
      <c r="FQ27" s="1">
        <v>0</v>
      </c>
      <c r="FR27" s="1">
        <v>0</v>
      </c>
      <c r="FS27" s="1">
        <v>0</v>
      </c>
      <c r="FT27" s="1">
        <v>0</v>
      </c>
      <c r="FU27" s="1">
        <v>184.7</v>
      </c>
      <c r="FV27" s="1">
        <v>2640.2</v>
      </c>
      <c r="FW27" s="1">
        <v>96</v>
      </c>
      <c r="FX27" s="1">
        <v>0</v>
      </c>
      <c r="FY27" s="1">
        <v>0</v>
      </c>
      <c r="FZ27" s="1">
        <v>0</v>
      </c>
      <c r="GA27" s="1">
        <v>0</v>
      </c>
      <c r="GB27" s="1">
        <v>626.599999999999</v>
      </c>
      <c r="GC27" s="1">
        <v>0</v>
      </c>
      <c r="GD27" s="1">
        <v>0</v>
      </c>
      <c r="GE27" s="1">
        <v>0</v>
      </c>
      <c r="GF27" s="1">
        <v>0</v>
      </c>
      <c r="GG27" s="1">
        <v>0</v>
      </c>
      <c r="GH27" s="1">
        <v>0</v>
      </c>
      <c r="GI27" s="1">
        <v>0</v>
      </c>
      <c r="GJ27" s="1">
        <v>191</v>
      </c>
      <c r="GK27" s="1">
        <v>0</v>
      </c>
      <c r="GL27" s="1">
        <v>0</v>
      </c>
      <c r="GM27" s="1">
        <v>86.6</v>
      </c>
      <c r="GN27" s="1">
        <v>0</v>
      </c>
      <c r="GO27" s="1">
        <v>1898.4</v>
      </c>
      <c r="GP27" s="1">
        <v>0</v>
      </c>
      <c r="GQ27" s="1">
        <v>0</v>
      </c>
      <c r="GR27" s="1">
        <v>0</v>
      </c>
      <c r="GS27" s="1">
        <v>1789.1</v>
      </c>
      <c r="GT27" s="1">
        <v>0</v>
      </c>
      <c r="GU27" s="1">
        <v>0</v>
      </c>
      <c r="GV27" s="1">
        <v>0</v>
      </c>
      <c r="GW27" s="1">
        <v>0</v>
      </c>
      <c r="GX27" s="1">
        <v>0</v>
      </c>
      <c r="GY27" s="1">
        <v>0</v>
      </c>
      <c r="GZ27" s="1">
        <v>0</v>
      </c>
      <c r="HA27" s="1">
        <v>0</v>
      </c>
      <c r="HB27" s="1">
        <v>0</v>
      </c>
      <c r="HC27" s="1">
        <v>0</v>
      </c>
      <c r="HD27" s="1">
        <v>0</v>
      </c>
      <c r="HE27" s="1">
        <v>0</v>
      </c>
      <c r="HF27" s="1">
        <v>0</v>
      </c>
      <c r="HG27" s="1">
        <v>0</v>
      </c>
      <c r="HH27" s="1"/>
    </row>
    <row r="28" spans="1:222" x14ac:dyDescent="0.25">
      <c r="A28" t="s">
        <v>7</v>
      </c>
      <c r="B28" t="s">
        <v>251</v>
      </c>
      <c r="C28" t="str">
        <f t="shared" si="0"/>
        <v>MUZKNJ-ZEU</v>
      </c>
      <c r="D28">
        <v>0</v>
      </c>
      <c r="E28" s="1">
        <v>0</v>
      </c>
      <c r="F28" s="1">
        <v>0</v>
      </c>
      <c r="G28" s="1">
        <v>0</v>
      </c>
      <c r="H28" s="1">
        <v>0</v>
      </c>
      <c r="I28" s="1">
        <v>0</v>
      </c>
      <c r="J28" s="1">
        <v>0</v>
      </c>
      <c r="K28" s="1">
        <v>0</v>
      </c>
      <c r="L28" s="1">
        <v>349.8</v>
      </c>
      <c r="M28" s="1">
        <v>0</v>
      </c>
      <c r="N28" s="1">
        <v>0</v>
      </c>
      <c r="O28" s="1">
        <v>0</v>
      </c>
      <c r="P28" s="1">
        <v>0</v>
      </c>
      <c r="Q28" s="1">
        <v>0</v>
      </c>
      <c r="R28" s="1">
        <v>0</v>
      </c>
      <c r="S28" s="1">
        <v>0</v>
      </c>
      <c r="T28" s="1">
        <v>29.9</v>
      </c>
      <c r="U28" s="1">
        <v>1107.9000000000001</v>
      </c>
      <c r="V28" s="1">
        <v>0</v>
      </c>
      <c r="W28" s="1">
        <v>0</v>
      </c>
      <c r="X28" s="1">
        <v>0</v>
      </c>
      <c r="Y28" s="1">
        <v>0</v>
      </c>
      <c r="Z28" s="1">
        <v>0</v>
      </c>
      <c r="AA28" s="1">
        <v>0</v>
      </c>
      <c r="AB28" s="1">
        <v>632.29999999999995</v>
      </c>
      <c r="AC28" s="1">
        <v>0</v>
      </c>
      <c r="AD28" s="1">
        <v>344.099999999999</v>
      </c>
      <c r="AE28" s="1">
        <v>0</v>
      </c>
      <c r="AF28" s="1">
        <v>0</v>
      </c>
      <c r="AG28" s="1">
        <v>0</v>
      </c>
      <c r="AH28" s="1">
        <v>0</v>
      </c>
      <c r="AI28" s="1">
        <v>0</v>
      </c>
      <c r="AJ28" s="1">
        <v>0</v>
      </c>
      <c r="AK28" s="1">
        <v>0</v>
      </c>
      <c r="AL28" s="1">
        <v>0</v>
      </c>
      <c r="AM28" s="1">
        <v>0</v>
      </c>
      <c r="AN28" s="1">
        <v>0</v>
      </c>
      <c r="AO28" s="1">
        <v>0</v>
      </c>
      <c r="AP28" s="1">
        <v>0</v>
      </c>
      <c r="AQ28" s="1">
        <v>0</v>
      </c>
      <c r="AR28" s="1">
        <v>106.6</v>
      </c>
      <c r="AS28" s="1">
        <v>0</v>
      </c>
      <c r="AT28" s="1">
        <v>0</v>
      </c>
      <c r="AU28" s="1">
        <v>0</v>
      </c>
      <c r="AV28" s="1">
        <v>0</v>
      </c>
      <c r="AW28" s="1">
        <v>0</v>
      </c>
      <c r="AX28" s="1">
        <v>0</v>
      </c>
      <c r="AY28" s="1">
        <v>0</v>
      </c>
      <c r="AZ28" s="1">
        <v>0</v>
      </c>
      <c r="BA28" s="1">
        <v>0</v>
      </c>
      <c r="BB28" s="1">
        <v>0</v>
      </c>
      <c r="BC28" s="1">
        <v>0</v>
      </c>
      <c r="BD28" s="1">
        <v>955.4</v>
      </c>
      <c r="BE28" s="1">
        <v>0</v>
      </c>
      <c r="BF28" s="1">
        <v>232.1</v>
      </c>
      <c r="BG28" s="1">
        <v>0</v>
      </c>
      <c r="BH28" s="1">
        <v>0</v>
      </c>
      <c r="BI28" s="1">
        <v>0</v>
      </c>
      <c r="BJ28" s="1">
        <v>0</v>
      </c>
      <c r="BK28" s="1">
        <v>0</v>
      </c>
      <c r="BL28" s="1">
        <v>0</v>
      </c>
      <c r="BM28" s="1">
        <v>0</v>
      </c>
      <c r="BN28" s="1">
        <v>0</v>
      </c>
      <c r="BO28" s="1">
        <v>0</v>
      </c>
      <c r="BP28" s="1">
        <v>0</v>
      </c>
      <c r="BQ28" s="1">
        <v>0</v>
      </c>
      <c r="BR28" s="1">
        <v>0</v>
      </c>
      <c r="BS28" s="1">
        <v>0</v>
      </c>
      <c r="BT28" s="1">
        <v>0</v>
      </c>
      <c r="BU28" s="1">
        <v>27</v>
      </c>
      <c r="BV28" s="1">
        <v>0</v>
      </c>
      <c r="BW28" s="1">
        <v>0</v>
      </c>
      <c r="BX28" s="1">
        <v>4681.6000000000004</v>
      </c>
      <c r="BY28" s="1">
        <v>0</v>
      </c>
      <c r="BZ28" s="1">
        <v>0</v>
      </c>
      <c r="CA28" s="1">
        <v>0</v>
      </c>
      <c r="CB28" s="1">
        <v>0</v>
      </c>
      <c r="CC28" s="1">
        <v>0</v>
      </c>
      <c r="CD28" s="1">
        <v>0</v>
      </c>
      <c r="CE28" s="1">
        <v>0</v>
      </c>
      <c r="CF28" s="1">
        <v>0</v>
      </c>
      <c r="CG28" s="1">
        <v>0</v>
      </c>
      <c r="CH28" s="1">
        <v>6244.4000000000005</v>
      </c>
      <c r="CI28" s="1">
        <v>0</v>
      </c>
      <c r="CJ28" s="1">
        <v>0</v>
      </c>
      <c r="CK28" s="1">
        <v>0</v>
      </c>
      <c r="CL28" s="1">
        <v>0</v>
      </c>
      <c r="CM28" s="1">
        <v>0</v>
      </c>
      <c r="CN28" s="1">
        <v>0</v>
      </c>
      <c r="CO28" s="1">
        <v>0</v>
      </c>
      <c r="CP28" s="1">
        <v>0</v>
      </c>
      <c r="CQ28" s="1">
        <v>0</v>
      </c>
      <c r="CR28" s="1">
        <v>0</v>
      </c>
      <c r="CS28" s="1">
        <v>0</v>
      </c>
      <c r="CT28" s="1">
        <v>71.7</v>
      </c>
      <c r="CU28" s="1">
        <v>0</v>
      </c>
      <c r="CV28" s="1">
        <v>0</v>
      </c>
      <c r="CW28" s="1">
        <v>0</v>
      </c>
      <c r="CX28" s="1">
        <v>0</v>
      </c>
      <c r="CY28" s="1">
        <v>0</v>
      </c>
      <c r="CZ28" s="1">
        <v>0</v>
      </c>
      <c r="DA28" s="1">
        <v>0</v>
      </c>
      <c r="DB28" s="1">
        <v>0</v>
      </c>
      <c r="DC28" s="1">
        <v>0</v>
      </c>
      <c r="DD28" s="1">
        <v>0</v>
      </c>
      <c r="DE28" s="1">
        <v>0</v>
      </c>
      <c r="DF28" s="1">
        <v>0</v>
      </c>
      <c r="DG28" s="1">
        <v>0</v>
      </c>
      <c r="DH28" s="1">
        <v>0</v>
      </c>
      <c r="DI28" s="1">
        <v>0</v>
      </c>
      <c r="DJ28" s="1">
        <v>0</v>
      </c>
      <c r="DK28" s="1">
        <v>0</v>
      </c>
      <c r="DL28" s="1">
        <v>0</v>
      </c>
      <c r="DM28" s="1">
        <v>0</v>
      </c>
      <c r="DN28" s="1">
        <v>0</v>
      </c>
      <c r="DO28" s="1">
        <v>0</v>
      </c>
      <c r="DP28" s="1">
        <v>0</v>
      </c>
      <c r="DQ28" s="1">
        <v>0</v>
      </c>
      <c r="DR28" s="1">
        <v>0</v>
      </c>
      <c r="DS28" s="1">
        <v>0</v>
      </c>
      <c r="DT28" s="1">
        <v>0</v>
      </c>
      <c r="DU28" s="1">
        <v>0</v>
      </c>
      <c r="DV28" s="1">
        <v>0</v>
      </c>
      <c r="DW28" s="1">
        <v>0</v>
      </c>
      <c r="DX28" s="1">
        <v>0</v>
      </c>
      <c r="DY28" s="1">
        <v>0</v>
      </c>
      <c r="DZ28" s="1">
        <v>0</v>
      </c>
      <c r="EA28" s="1">
        <v>3104.1</v>
      </c>
      <c r="EB28" s="1">
        <v>0</v>
      </c>
      <c r="EC28" s="1">
        <v>0</v>
      </c>
      <c r="ED28" s="1">
        <v>40</v>
      </c>
      <c r="EE28" s="1">
        <v>0</v>
      </c>
      <c r="EF28" s="1">
        <v>0</v>
      </c>
      <c r="EG28" s="1">
        <v>0</v>
      </c>
      <c r="EH28" s="1">
        <v>0</v>
      </c>
      <c r="EI28" s="1">
        <v>0</v>
      </c>
      <c r="EJ28" s="1">
        <v>0</v>
      </c>
      <c r="EK28" s="1">
        <v>0</v>
      </c>
      <c r="EL28" s="1">
        <v>0</v>
      </c>
      <c r="EM28" s="1">
        <v>0</v>
      </c>
      <c r="EN28" s="1">
        <v>130.80000000000001</v>
      </c>
      <c r="EO28" s="1">
        <v>0</v>
      </c>
      <c r="EP28" s="1">
        <v>0</v>
      </c>
      <c r="EQ28" s="1">
        <v>0</v>
      </c>
      <c r="ER28" s="1">
        <v>0</v>
      </c>
      <c r="ES28" s="1">
        <v>0</v>
      </c>
      <c r="ET28" s="1">
        <v>0</v>
      </c>
      <c r="EU28" s="1">
        <v>0</v>
      </c>
      <c r="EV28" s="1">
        <v>0</v>
      </c>
      <c r="EW28" s="1">
        <v>0</v>
      </c>
      <c r="EX28" s="1">
        <v>0</v>
      </c>
      <c r="EY28" s="1">
        <v>0</v>
      </c>
      <c r="EZ28" s="1">
        <v>2349</v>
      </c>
      <c r="FA28" s="1">
        <v>0</v>
      </c>
      <c r="FB28" s="1">
        <v>0</v>
      </c>
      <c r="FC28" s="1">
        <v>0</v>
      </c>
      <c r="FD28" s="1">
        <v>0</v>
      </c>
      <c r="FE28" s="1">
        <v>0</v>
      </c>
      <c r="FF28" s="1">
        <v>0</v>
      </c>
      <c r="FG28" s="1">
        <v>0</v>
      </c>
      <c r="FH28" s="1">
        <v>0</v>
      </c>
      <c r="FI28" s="1">
        <v>0</v>
      </c>
      <c r="FJ28" s="1">
        <v>0</v>
      </c>
      <c r="FK28" s="1">
        <v>0</v>
      </c>
      <c r="FL28" s="1">
        <v>0</v>
      </c>
      <c r="FM28" s="1">
        <v>0</v>
      </c>
      <c r="FN28" s="1">
        <v>0</v>
      </c>
      <c r="FO28" s="1">
        <v>0</v>
      </c>
      <c r="FP28" s="1">
        <v>0</v>
      </c>
      <c r="FQ28" s="1">
        <v>0</v>
      </c>
      <c r="FR28" s="1">
        <v>0</v>
      </c>
      <c r="FS28" s="1">
        <v>0</v>
      </c>
      <c r="FT28" s="1">
        <v>0</v>
      </c>
      <c r="FU28" s="1">
        <v>0</v>
      </c>
      <c r="FV28" s="1">
        <v>0</v>
      </c>
      <c r="FW28" s="1">
        <v>0</v>
      </c>
      <c r="FX28" s="1">
        <v>0</v>
      </c>
      <c r="FY28" s="1">
        <v>0</v>
      </c>
      <c r="FZ28" s="1">
        <v>0</v>
      </c>
      <c r="GA28" s="1">
        <v>0</v>
      </c>
      <c r="GB28" s="1">
        <v>0</v>
      </c>
      <c r="GC28" s="1">
        <v>0</v>
      </c>
      <c r="GD28" s="1">
        <v>0</v>
      </c>
      <c r="GE28" s="1">
        <v>0</v>
      </c>
      <c r="GF28" s="1">
        <v>0</v>
      </c>
      <c r="GG28" s="1">
        <v>533.80000000000007</v>
      </c>
      <c r="GH28" s="1">
        <v>0</v>
      </c>
      <c r="GI28" s="1">
        <v>0</v>
      </c>
      <c r="GJ28" s="1">
        <v>0</v>
      </c>
      <c r="GK28" s="1">
        <v>0</v>
      </c>
      <c r="GL28" s="1">
        <v>0</v>
      </c>
      <c r="GM28" s="1">
        <v>1177.3</v>
      </c>
      <c r="GN28" s="1">
        <v>0</v>
      </c>
      <c r="GO28" s="1">
        <v>0</v>
      </c>
      <c r="GP28" s="1">
        <v>0</v>
      </c>
      <c r="GQ28" s="1">
        <v>0</v>
      </c>
      <c r="GR28" s="1">
        <v>0</v>
      </c>
      <c r="GS28" s="1">
        <v>0</v>
      </c>
      <c r="GT28" s="1">
        <v>0</v>
      </c>
      <c r="GU28" s="1">
        <v>0</v>
      </c>
      <c r="GV28" s="1">
        <v>0</v>
      </c>
      <c r="GW28" s="1">
        <v>0</v>
      </c>
      <c r="GX28" s="1">
        <v>0</v>
      </c>
      <c r="GY28" s="1">
        <v>0</v>
      </c>
      <c r="GZ28" s="1">
        <v>0</v>
      </c>
      <c r="HA28" s="1">
        <v>0</v>
      </c>
      <c r="HB28" s="1">
        <v>0</v>
      </c>
      <c r="HC28" s="1">
        <v>0</v>
      </c>
      <c r="HD28" s="1">
        <v>0</v>
      </c>
      <c r="HE28" s="1">
        <v>0</v>
      </c>
      <c r="HF28" s="1">
        <v>0</v>
      </c>
      <c r="HG28" s="1">
        <v>0</v>
      </c>
      <c r="HH28" s="1"/>
    </row>
    <row r="29" spans="1:222" x14ac:dyDescent="0.25">
      <c r="A29" t="s">
        <v>8</v>
      </c>
      <c r="B29" t="s">
        <v>249</v>
      </c>
      <c r="C29" t="str">
        <f t="shared" si="0"/>
        <v>OSZDR-EN</v>
      </c>
      <c r="D29">
        <v>80.3</v>
      </c>
      <c r="E29" s="1">
        <v>0</v>
      </c>
      <c r="F29" s="1">
        <v>0</v>
      </c>
      <c r="G29" s="1">
        <v>0</v>
      </c>
      <c r="H29" s="1">
        <v>0</v>
      </c>
      <c r="I29" s="1">
        <v>0</v>
      </c>
      <c r="J29" s="1">
        <v>0</v>
      </c>
      <c r="K29" s="1">
        <v>0</v>
      </c>
      <c r="L29" s="1">
        <v>64.099999999999994</v>
      </c>
      <c r="M29" s="1">
        <v>0</v>
      </c>
      <c r="N29" s="1">
        <v>0</v>
      </c>
      <c r="O29" s="1">
        <v>0</v>
      </c>
      <c r="P29" s="1">
        <v>0</v>
      </c>
      <c r="Q29" s="1">
        <v>0</v>
      </c>
      <c r="R29" s="1">
        <v>1646.9999999999991</v>
      </c>
      <c r="S29" s="1">
        <v>0</v>
      </c>
      <c r="T29" s="1">
        <v>2155.6</v>
      </c>
      <c r="U29" s="1">
        <v>0</v>
      </c>
      <c r="V29" s="1">
        <v>0</v>
      </c>
      <c r="W29" s="1">
        <v>0</v>
      </c>
      <c r="X29" s="1">
        <v>0</v>
      </c>
      <c r="Y29" s="1">
        <v>0</v>
      </c>
      <c r="Z29" s="1">
        <v>0</v>
      </c>
      <c r="AA29" s="1">
        <v>0</v>
      </c>
      <c r="AB29" s="1">
        <v>107.2</v>
      </c>
      <c r="AC29" s="1">
        <v>0</v>
      </c>
      <c r="AD29" s="1">
        <v>0</v>
      </c>
      <c r="AE29" s="1">
        <v>0</v>
      </c>
      <c r="AF29" s="1">
        <v>0</v>
      </c>
      <c r="AG29" s="1">
        <v>0</v>
      </c>
      <c r="AH29" s="1">
        <v>0</v>
      </c>
      <c r="AI29" s="1">
        <v>0</v>
      </c>
      <c r="AJ29" s="1">
        <v>0</v>
      </c>
      <c r="AK29" s="1">
        <v>0</v>
      </c>
      <c r="AL29" s="1">
        <v>160.6</v>
      </c>
      <c r="AM29" s="1">
        <v>0</v>
      </c>
      <c r="AN29" s="1">
        <v>784.6</v>
      </c>
      <c r="AO29" s="1">
        <v>116</v>
      </c>
      <c r="AP29" s="1">
        <v>0</v>
      </c>
      <c r="AQ29" s="1">
        <v>0</v>
      </c>
      <c r="AR29" s="1">
        <v>41.3</v>
      </c>
      <c r="AS29" s="1">
        <v>306.8</v>
      </c>
      <c r="AT29" s="1">
        <v>0</v>
      </c>
      <c r="AU29" s="1">
        <v>0</v>
      </c>
      <c r="AV29" s="1">
        <v>0</v>
      </c>
      <c r="AW29" s="1">
        <v>466.099999999999</v>
      </c>
      <c r="AX29" s="1">
        <v>91.5</v>
      </c>
      <c r="AY29" s="1">
        <v>58</v>
      </c>
      <c r="AZ29" s="1">
        <v>0</v>
      </c>
      <c r="BA29" s="1">
        <v>4642.5</v>
      </c>
      <c r="BB29" s="1">
        <v>168.6</v>
      </c>
      <c r="BC29" s="1">
        <v>0</v>
      </c>
      <c r="BD29" s="1">
        <v>125</v>
      </c>
      <c r="BE29" s="1">
        <v>0</v>
      </c>
      <c r="BF29" s="1">
        <v>986.3</v>
      </c>
      <c r="BG29" s="1">
        <v>0</v>
      </c>
      <c r="BH29" s="1">
        <v>1770.7</v>
      </c>
      <c r="BI29" s="1">
        <v>78.5</v>
      </c>
      <c r="BJ29" s="1">
        <v>0</v>
      </c>
      <c r="BK29" s="1">
        <v>0</v>
      </c>
      <c r="BL29" s="1">
        <v>194.8</v>
      </c>
      <c r="BM29" s="1">
        <v>0</v>
      </c>
      <c r="BN29" s="1">
        <v>0</v>
      </c>
      <c r="BO29" s="1">
        <v>0</v>
      </c>
      <c r="BP29" s="1">
        <v>0</v>
      </c>
      <c r="BQ29" s="1">
        <v>263</v>
      </c>
      <c r="BR29" s="1">
        <v>0</v>
      </c>
      <c r="BS29" s="1">
        <v>16.899999999999999</v>
      </c>
      <c r="BT29" s="1">
        <v>397.2</v>
      </c>
      <c r="BU29" s="1">
        <v>0</v>
      </c>
      <c r="BV29" s="1">
        <v>0</v>
      </c>
      <c r="BW29" s="1">
        <v>88.8</v>
      </c>
      <c r="BX29" s="1">
        <v>93.199999999999903</v>
      </c>
      <c r="BY29" s="1">
        <v>0</v>
      </c>
      <c r="BZ29" s="1">
        <v>165.8</v>
      </c>
      <c r="CA29" s="1">
        <v>313.7</v>
      </c>
      <c r="CB29" s="1">
        <v>0</v>
      </c>
      <c r="CC29" s="1">
        <v>0</v>
      </c>
      <c r="CD29" s="1">
        <v>1448.19999999999</v>
      </c>
      <c r="CE29" s="1">
        <v>381.4</v>
      </c>
      <c r="CF29" s="1">
        <v>262.7</v>
      </c>
      <c r="CG29" s="1">
        <v>380.9</v>
      </c>
      <c r="CH29" s="1">
        <v>2533.099999999999</v>
      </c>
      <c r="CI29" s="1">
        <v>0</v>
      </c>
      <c r="CJ29" s="1">
        <v>97.3</v>
      </c>
      <c r="CK29" s="1">
        <v>0</v>
      </c>
      <c r="CL29" s="1">
        <v>151.1</v>
      </c>
      <c r="CM29" s="1">
        <v>0</v>
      </c>
      <c r="CN29" s="1">
        <v>0</v>
      </c>
      <c r="CO29" s="1">
        <v>78.5</v>
      </c>
      <c r="CP29" s="1">
        <v>0</v>
      </c>
      <c r="CQ29" s="1">
        <v>0</v>
      </c>
      <c r="CR29" s="1">
        <v>100.1</v>
      </c>
      <c r="CS29" s="1">
        <v>0</v>
      </c>
      <c r="CT29" s="1">
        <v>1081.299999999999</v>
      </c>
      <c r="CU29" s="1">
        <v>0</v>
      </c>
      <c r="CV29" s="1">
        <v>0</v>
      </c>
      <c r="CW29" s="1">
        <v>0</v>
      </c>
      <c r="CX29" s="1">
        <v>0</v>
      </c>
      <c r="CY29" s="1">
        <v>0</v>
      </c>
      <c r="CZ29" s="1">
        <v>0</v>
      </c>
      <c r="DA29" s="1">
        <v>83.7</v>
      </c>
      <c r="DB29" s="1">
        <v>0</v>
      </c>
      <c r="DC29" s="1">
        <v>0</v>
      </c>
      <c r="DD29" s="1">
        <v>0</v>
      </c>
      <c r="DE29" s="1">
        <v>57.8</v>
      </c>
      <c r="DF29" s="1">
        <v>0</v>
      </c>
      <c r="DG29" s="1">
        <v>190</v>
      </c>
      <c r="DH29" s="1">
        <v>241.3</v>
      </c>
      <c r="DI29" s="1">
        <v>1027.8</v>
      </c>
      <c r="DJ29" s="1">
        <v>75</v>
      </c>
      <c r="DK29" s="1">
        <v>600</v>
      </c>
      <c r="DL29" s="1">
        <v>0</v>
      </c>
      <c r="DM29" s="1">
        <v>395.1</v>
      </c>
      <c r="DN29" s="1">
        <v>1816.9</v>
      </c>
      <c r="DO29" s="1">
        <v>0</v>
      </c>
      <c r="DP29" s="1">
        <v>0</v>
      </c>
      <c r="DQ29" s="1">
        <v>0</v>
      </c>
      <c r="DR29" s="1">
        <v>0</v>
      </c>
      <c r="DS29" s="1">
        <v>184.8</v>
      </c>
      <c r="DT29" s="1">
        <v>1528.9</v>
      </c>
      <c r="DU29" s="1">
        <v>0</v>
      </c>
      <c r="DV29" s="1">
        <v>1223</v>
      </c>
      <c r="DW29" s="1">
        <v>0</v>
      </c>
      <c r="DX29" s="1">
        <v>0</v>
      </c>
      <c r="DY29" s="1">
        <v>0</v>
      </c>
      <c r="DZ29" s="1">
        <v>5.7</v>
      </c>
      <c r="EA29" s="1">
        <v>1330.3000000000002</v>
      </c>
      <c r="EB29" s="1">
        <v>35</v>
      </c>
      <c r="EC29" s="1">
        <v>0</v>
      </c>
      <c r="ED29" s="1">
        <v>203.1</v>
      </c>
      <c r="EE29" s="1">
        <v>766</v>
      </c>
      <c r="EF29" s="1">
        <v>0</v>
      </c>
      <c r="EG29" s="1">
        <v>0</v>
      </c>
      <c r="EH29" s="1">
        <v>0</v>
      </c>
      <c r="EI29" s="1">
        <v>108.1</v>
      </c>
      <c r="EJ29" s="1">
        <v>128.6</v>
      </c>
      <c r="EK29" s="1">
        <v>299.39999999999998</v>
      </c>
      <c r="EL29" s="1">
        <v>0</v>
      </c>
      <c r="EM29" s="1">
        <v>0</v>
      </c>
      <c r="EN29" s="1">
        <v>0</v>
      </c>
      <c r="EO29" s="1">
        <v>0</v>
      </c>
      <c r="EP29" s="1">
        <v>102.7</v>
      </c>
      <c r="EQ29" s="1">
        <v>0</v>
      </c>
      <c r="ER29" s="1">
        <v>291.70000000000005</v>
      </c>
      <c r="ES29" s="1">
        <v>0</v>
      </c>
      <c r="ET29" s="1">
        <v>0</v>
      </c>
      <c r="EU29" s="1">
        <v>86.6</v>
      </c>
      <c r="EV29" s="1">
        <v>0</v>
      </c>
      <c r="EW29" s="1">
        <v>0</v>
      </c>
      <c r="EX29" s="1">
        <v>0</v>
      </c>
      <c r="EY29" s="1">
        <v>114.6</v>
      </c>
      <c r="EZ29" s="1">
        <v>457.8</v>
      </c>
      <c r="FA29" s="1">
        <v>45.4</v>
      </c>
      <c r="FB29" s="1">
        <v>0</v>
      </c>
      <c r="FC29" s="1">
        <v>0</v>
      </c>
      <c r="FD29" s="1">
        <v>0</v>
      </c>
      <c r="FE29" s="1">
        <v>0</v>
      </c>
      <c r="FF29" s="1">
        <v>0</v>
      </c>
      <c r="FG29" s="1">
        <v>0</v>
      </c>
      <c r="FH29" s="1">
        <v>0</v>
      </c>
      <c r="FI29" s="1">
        <v>0</v>
      </c>
      <c r="FJ29" s="1">
        <v>0</v>
      </c>
      <c r="FK29" s="1">
        <v>78.400000000000006</v>
      </c>
      <c r="FL29" s="1">
        <v>0</v>
      </c>
      <c r="FM29" s="1">
        <v>59.7</v>
      </c>
      <c r="FN29" s="1">
        <v>0</v>
      </c>
      <c r="FO29" s="1">
        <v>0</v>
      </c>
      <c r="FP29" s="1">
        <v>42</v>
      </c>
      <c r="FQ29" s="1">
        <v>65</v>
      </c>
      <c r="FR29" s="1">
        <v>79.2</v>
      </c>
      <c r="FS29" s="1">
        <v>733.4</v>
      </c>
      <c r="FT29" s="1">
        <v>0</v>
      </c>
      <c r="FU29" s="1">
        <v>0</v>
      </c>
      <c r="FV29" s="1">
        <v>159.9</v>
      </c>
      <c r="FW29" s="1">
        <v>0</v>
      </c>
      <c r="FX29" s="1">
        <v>86.7</v>
      </c>
      <c r="FY29" s="1">
        <v>188.7</v>
      </c>
      <c r="FZ29" s="1">
        <v>0</v>
      </c>
      <c r="GA29" s="1">
        <v>0</v>
      </c>
      <c r="GB29" s="1">
        <v>1911.1</v>
      </c>
      <c r="GC29" s="1">
        <v>0</v>
      </c>
      <c r="GD29" s="1">
        <v>0</v>
      </c>
      <c r="GE29" s="1">
        <v>0</v>
      </c>
      <c r="GF29" s="1">
        <v>635.1</v>
      </c>
      <c r="GG29" s="1">
        <v>0</v>
      </c>
      <c r="GH29" s="1">
        <v>200</v>
      </c>
      <c r="GI29" s="1">
        <v>53.5</v>
      </c>
      <c r="GJ29" s="1">
        <v>0</v>
      </c>
      <c r="GK29" s="1">
        <v>0</v>
      </c>
      <c r="GL29" s="1">
        <v>0</v>
      </c>
      <c r="GM29" s="1">
        <v>90</v>
      </c>
      <c r="GN29" s="1">
        <v>0</v>
      </c>
      <c r="GO29" s="1">
        <v>0</v>
      </c>
      <c r="GP29" s="1">
        <v>0</v>
      </c>
      <c r="GQ29" s="1">
        <v>0</v>
      </c>
      <c r="GR29" s="1">
        <v>225.3</v>
      </c>
      <c r="GS29" s="1">
        <v>0</v>
      </c>
      <c r="GT29" s="1">
        <v>0</v>
      </c>
      <c r="GU29" s="1">
        <v>5000</v>
      </c>
      <c r="GV29" s="1">
        <v>0</v>
      </c>
      <c r="GW29" s="1">
        <v>506.40000000000003</v>
      </c>
      <c r="GX29" s="1">
        <v>85.5</v>
      </c>
      <c r="GY29" s="1">
        <v>122.1</v>
      </c>
      <c r="GZ29" s="1">
        <v>0</v>
      </c>
      <c r="HA29" s="1">
        <v>76.5</v>
      </c>
      <c r="HB29" s="1">
        <v>158</v>
      </c>
      <c r="HC29" s="1">
        <v>0</v>
      </c>
      <c r="HD29" s="1">
        <v>0</v>
      </c>
      <c r="HE29" s="1">
        <v>0</v>
      </c>
      <c r="HF29" s="1">
        <v>0</v>
      </c>
      <c r="HG29" s="1">
        <v>129.9</v>
      </c>
      <c r="HH29" s="1"/>
    </row>
    <row r="30" spans="1:222" x14ac:dyDescent="0.25">
      <c r="A30" t="s">
        <v>8</v>
      </c>
      <c r="B30" t="s">
        <v>250</v>
      </c>
      <c r="C30" t="str">
        <f t="shared" si="0"/>
        <v>OSZDR-EU</v>
      </c>
      <c r="D30">
        <v>0</v>
      </c>
      <c r="E30" s="1">
        <v>0</v>
      </c>
      <c r="F30" s="1">
        <v>0</v>
      </c>
      <c r="G30" s="1">
        <v>0</v>
      </c>
      <c r="H30" s="1">
        <v>0</v>
      </c>
      <c r="I30" s="1">
        <v>0</v>
      </c>
      <c r="J30" s="1">
        <v>0</v>
      </c>
      <c r="K30" s="1">
        <v>0</v>
      </c>
      <c r="L30" s="1">
        <v>0</v>
      </c>
      <c r="M30" s="1">
        <v>0</v>
      </c>
      <c r="N30" s="1">
        <v>0</v>
      </c>
      <c r="O30" s="1">
        <v>0</v>
      </c>
      <c r="P30" s="1">
        <v>0</v>
      </c>
      <c r="Q30" s="1">
        <v>153</v>
      </c>
      <c r="R30" s="1">
        <v>331.7</v>
      </c>
      <c r="S30" s="1">
        <v>0</v>
      </c>
      <c r="T30" s="1">
        <v>0</v>
      </c>
      <c r="U30" s="1">
        <v>0</v>
      </c>
      <c r="V30" s="1">
        <v>0</v>
      </c>
      <c r="W30" s="1">
        <v>0</v>
      </c>
      <c r="X30" s="1">
        <v>0</v>
      </c>
      <c r="Y30" s="1">
        <v>0</v>
      </c>
      <c r="Z30" s="1">
        <v>0</v>
      </c>
      <c r="AA30" s="1">
        <v>0</v>
      </c>
      <c r="AB30" s="1">
        <v>325.60000000000002</v>
      </c>
      <c r="AC30" s="1">
        <v>0</v>
      </c>
      <c r="AD30" s="1">
        <v>0</v>
      </c>
      <c r="AE30" s="1">
        <v>0</v>
      </c>
      <c r="AF30" s="1">
        <v>0</v>
      </c>
      <c r="AG30" s="1">
        <v>0</v>
      </c>
      <c r="AH30" s="1">
        <v>0</v>
      </c>
      <c r="AI30" s="1">
        <v>0</v>
      </c>
      <c r="AJ30" s="1">
        <v>0</v>
      </c>
      <c r="AK30" s="1">
        <v>0</v>
      </c>
      <c r="AL30" s="1">
        <v>252.8</v>
      </c>
      <c r="AM30" s="1">
        <v>0</v>
      </c>
      <c r="AN30" s="1">
        <v>58</v>
      </c>
      <c r="AO30" s="1">
        <v>0</v>
      </c>
      <c r="AP30" s="1">
        <v>0</v>
      </c>
      <c r="AQ30" s="1">
        <v>0</v>
      </c>
      <c r="AR30" s="1">
        <v>0</v>
      </c>
      <c r="AS30" s="1">
        <v>0</v>
      </c>
      <c r="AT30" s="1">
        <v>0</v>
      </c>
      <c r="AU30" s="1">
        <v>0</v>
      </c>
      <c r="AV30" s="1">
        <v>0</v>
      </c>
      <c r="AW30" s="1">
        <v>0</v>
      </c>
      <c r="AX30" s="1">
        <v>0</v>
      </c>
      <c r="AY30" s="1">
        <v>0</v>
      </c>
      <c r="AZ30" s="1">
        <v>0</v>
      </c>
      <c r="BA30" s="1">
        <v>0</v>
      </c>
      <c r="BB30" s="1">
        <v>0</v>
      </c>
      <c r="BC30" s="1">
        <v>0</v>
      </c>
      <c r="BD30" s="1">
        <v>0</v>
      </c>
      <c r="BE30" s="1">
        <v>0</v>
      </c>
      <c r="BF30" s="1">
        <v>0</v>
      </c>
      <c r="BG30" s="1">
        <v>0</v>
      </c>
      <c r="BH30" s="1">
        <v>0</v>
      </c>
      <c r="BI30" s="1">
        <v>0</v>
      </c>
      <c r="BJ30" s="1">
        <v>0</v>
      </c>
      <c r="BK30" s="1">
        <v>0</v>
      </c>
      <c r="BL30" s="1">
        <v>0</v>
      </c>
      <c r="BM30" s="1">
        <v>0</v>
      </c>
      <c r="BN30" s="1">
        <v>0</v>
      </c>
      <c r="BO30" s="1">
        <v>0</v>
      </c>
      <c r="BP30" s="1">
        <v>0</v>
      </c>
      <c r="BQ30" s="1">
        <v>0</v>
      </c>
      <c r="BR30" s="1">
        <v>0</v>
      </c>
      <c r="BS30" s="1">
        <v>0</v>
      </c>
      <c r="BT30" s="1">
        <v>0</v>
      </c>
      <c r="BU30" s="1">
        <v>0</v>
      </c>
      <c r="BV30" s="1">
        <v>0</v>
      </c>
      <c r="BW30" s="1">
        <v>0</v>
      </c>
      <c r="BX30" s="1">
        <v>112.7</v>
      </c>
      <c r="BY30" s="1">
        <v>0</v>
      </c>
      <c r="BZ30" s="1">
        <v>0</v>
      </c>
      <c r="CA30" s="1">
        <v>604</v>
      </c>
      <c r="CB30" s="1">
        <v>0</v>
      </c>
      <c r="CC30" s="1">
        <v>0</v>
      </c>
      <c r="CD30" s="1">
        <v>0</v>
      </c>
      <c r="CE30" s="1">
        <v>0</v>
      </c>
      <c r="CF30" s="1">
        <v>0</v>
      </c>
      <c r="CG30" s="1">
        <v>0</v>
      </c>
      <c r="CH30" s="1">
        <v>245</v>
      </c>
      <c r="CI30" s="1">
        <v>0</v>
      </c>
      <c r="CJ30" s="1">
        <v>0</v>
      </c>
      <c r="CK30" s="1">
        <v>0</v>
      </c>
      <c r="CL30" s="1">
        <v>0</v>
      </c>
      <c r="CM30" s="1">
        <v>0</v>
      </c>
      <c r="CN30" s="1">
        <v>0</v>
      </c>
      <c r="CO30" s="1">
        <v>0</v>
      </c>
      <c r="CP30" s="1">
        <v>0</v>
      </c>
      <c r="CQ30" s="1">
        <v>0</v>
      </c>
      <c r="CR30" s="1">
        <v>0</v>
      </c>
      <c r="CS30" s="1">
        <v>0</v>
      </c>
      <c r="CT30" s="1">
        <v>1091.3999999999901</v>
      </c>
      <c r="CU30" s="1">
        <v>0</v>
      </c>
      <c r="CV30" s="1">
        <v>0</v>
      </c>
      <c r="CW30" s="1">
        <v>0</v>
      </c>
      <c r="CX30" s="1">
        <v>0</v>
      </c>
      <c r="CY30" s="1">
        <v>0</v>
      </c>
      <c r="CZ30" s="1">
        <v>0</v>
      </c>
      <c r="DA30" s="1">
        <v>0</v>
      </c>
      <c r="DB30" s="1">
        <v>0</v>
      </c>
      <c r="DC30" s="1">
        <v>0</v>
      </c>
      <c r="DD30" s="1">
        <v>0</v>
      </c>
      <c r="DE30" s="1">
        <v>0</v>
      </c>
      <c r="DF30" s="1">
        <v>0</v>
      </c>
      <c r="DG30" s="1">
        <v>0</v>
      </c>
      <c r="DH30" s="1">
        <v>0</v>
      </c>
      <c r="DI30" s="1">
        <v>54.4</v>
      </c>
      <c r="DJ30" s="1">
        <v>0</v>
      </c>
      <c r="DK30" s="1">
        <v>0</v>
      </c>
      <c r="DL30" s="1">
        <v>0</v>
      </c>
      <c r="DM30" s="1">
        <v>606</v>
      </c>
      <c r="DN30" s="1">
        <v>1024</v>
      </c>
      <c r="DO30" s="1">
        <v>0</v>
      </c>
      <c r="DP30" s="1">
        <v>0</v>
      </c>
      <c r="DQ30" s="1">
        <v>0</v>
      </c>
      <c r="DR30" s="1">
        <v>0</v>
      </c>
      <c r="DS30" s="1">
        <v>0</v>
      </c>
      <c r="DT30" s="1">
        <v>0</v>
      </c>
      <c r="DU30" s="1">
        <v>0</v>
      </c>
      <c r="DV30" s="1">
        <v>0</v>
      </c>
      <c r="DW30" s="1">
        <v>0</v>
      </c>
      <c r="DX30" s="1">
        <v>0</v>
      </c>
      <c r="DY30" s="1">
        <v>0</v>
      </c>
      <c r="DZ30" s="1">
        <v>0</v>
      </c>
      <c r="EA30" s="1">
        <v>0</v>
      </c>
      <c r="EB30" s="1">
        <v>0</v>
      </c>
      <c r="EC30" s="1">
        <v>0</v>
      </c>
      <c r="ED30" s="1">
        <v>0</v>
      </c>
      <c r="EE30" s="1">
        <v>600</v>
      </c>
      <c r="EF30" s="1">
        <v>0</v>
      </c>
      <c r="EG30" s="1">
        <v>0</v>
      </c>
      <c r="EH30" s="1">
        <v>0</v>
      </c>
      <c r="EI30" s="1">
        <v>0</v>
      </c>
      <c r="EJ30" s="1">
        <v>0</v>
      </c>
      <c r="EK30" s="1">
        <v>283.89999999999998</v>
      </c>
      <c r="EL30" s="1">
        <v>0</v>
      </c>
      <c r="EM30" s="1">
        <v>0</v>
      </c>
      <c r="EN30" s="1">
        <v>0</v>
      </c>
      <c r="EO30" s="1">
        <v>0</v>
      </c>
      <c r="EP30" s="1">
        <v>0</v>
      </c>
      <c r="EQ30" s="1">
        <v>0</v>
      </c>
      <c r="ER30" s="1">
        <v>0</v>
      </c>
      <c r="ES30" s="1">
        <v>0</v>
      </c>
      <c r="ET30" s="1">
        <v>0</v>
      </c>
      <c r="EU30" s="1">
        <v>0</v>
      </c>
      <c r="EV30" s="1">
        <v>0</v>
      </c>
      <c r="EW30" s="1">
        <v>0</v>
      </c>
      <c r="EX30" s="1">
        <v>164.4</v>
      </c>
      <c r="EY30" s="1">
        <v>0</v>
      </c>
      <c r="EZ30" s="1">
        <v>0</v>
      </c>
      <c r="FA30" s="1">
        <v>1457.19999999999</v>
      </c>
      <c r="FB30" s="1">
        <v>0</v>
      </c>
      <c r="FC30" s="1">
        <v>0</v>
      </c>
      <c r="FD30" s="1">
        <v>0</v>
      </c>
      <c r="FE30" s="1">
        <v>0</v>
      </c>
      <c r="FF30" s="1">
        <v>0</v>
      </c>
      <c r="FG30" s="1">
        <v>0</v>
      </c>
      <c r="FH30" s="1">
        <v>0</v>
      </c>
      <c r="FI30" s="1">
        <v>0</v>
      </c>
      <c r="FJ30" s="1">
        <v>0</v>
      </c>
      <c r="FK30" s="1">
        <v>0</v>
      </c>
      <c r="FL30" s="1">
        <v>0</v>
      </c>
      <c r="FM30" s="1">
        <v>0</v>
      </c>
      <c r="FN30" s="1">
        <v>0</v>
      </c>
      <c r="FO30" s="1">
        <v>0</v>
      </c>
      <c r="FP30" s="1">
        <v>0</v>
      </c>
      <c r="FQ30" s="1">
        <v>0</v>
      </c>
      <c r="FR30" s="1">
        <v>0</v>
      </c>
      <c r="FS30" s="1">
        <v>0</v>
      </c>
      <c r="FT30" s="1">
        <v>0</v>
      </c>
      <c r="FU30" s="1">
        <v>0</v>
      </c>
      <c r="FV30" s="1">
        <v>0</v>
      </c>
      <c r="FW30" s="1">
        <v>0</v>
      </c>
      <c r="FX30" s="1">
        <v>0</v>
      </c>
      <c r="FY30" s="1">
        <v>0</v>
      </c>
      <c r="FZ30" s="1">
        <v>0</v>
      </c>
      <c r="GA30" s="1">
        <v>0</v>
      </c>
      <c r="GB30" s="1">
        <v>0</v>
      </c>
      <c r="GC30" s="1">
        <v>0</v>
      </c>
      <c r="GD30" s="1">
        <v>0</v>
      </c>
      <c r="GE30" s="1">
        <v>0</v>
      </c>
      <c r="GF30" s="1">
        <v>0</v>
      </c>
      <c r="GG30" s="1">
        <v>0</v>
      </c>
      <c r="GH30" s="1">
        <v>0</v>
      </c>
      <c r="GI30" s="1">
        <v>0</v>
      </c>
      <c r="GJ30" s="1">
        <v>0</v>
      </c>
      <c r="GK30" s="1">
        <v>0</v>
      </c>
      <c r="GL30" s="1">
        <v>0</v>
      </c>
      <c r="GM30" s="1">
        <v>0</v>
      </c>
      <c r="GN30" s="1">
        <v>0</v>
      </c>
      <c r="GO30" s="1">
        <v>0</v>
      </c>
      <c r="GP30" s="1">
        <v>0</v>
      </c>
      <c r="GQ30" s="1">
        <v>0</v>
      </c>
      <c r="GR30" s="1">
        <v>0</v>
      </c>
      <c r="GS30" s="1">
        <v>0</v>
      </c>
      <c r="GT30" s="1">
        <v>0</v>
      </c>
      <c r="GU30" s="1">
        <v>0</v>
      </c>
      <c r="GV30" s="1">
        <v>0</v>
      </c>
      <c r="GW30" s="1">
        <v>0</v>
      </c>
      <c r="GX30" s="1">
        <v>0</v>
      </c>
      <c r="GY30" s="1">
        <v>0</v>
      </c>
      <c r="GZ30" s="1">
        <v>0</v>
      </c>
      <c r="HA30" s="1">
        <v>0</v>
      </c>
      <c r="HB30" s="1">
        <v>0</v>
      </c>
      <c r="HC30" s="1">
        <v>0</v>
      </c>
      <c r="HD30" s="1">
        <v>0</v>
      </c>
      <c r="HE30" s="1">
        <v>0</v>
      </c>
      <c r="HF30" s="1">
        <v>0</v>
      </c>
      <c r="HG30" s="1">
        <v>0</v>
      </c>
      <c r="HH30" s="1"/>
    </row>
    <row r="31" spans="1:222" x14ac:dyDescent="0.25">
      <c r="A31" t="s">
        <v>8</v>
      </c>
      <c r="B31" t="s">
        <v>251</v>
      </c>
      <c r="C31" t="str">
        <f t="shared" si="0"/>
        <v>OSZDR-ZEU</v>
      </c>
      <c r="D3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c r="X31" s="1">
        <v>0</v>
      </c>
      <c r="Y31" s="1">
        <v>0</v>
      </c>
      <c r="Z31" s="1">
        <v>0</v>
      </c>
      <c r="AA31" s="1">
        <v>0</v>
      </c>
      <c r="AB31" s="1">
        <v>0</v>
      </c>
      <c r="AC31" s="1">
        <v>0</v>
      </c>
      <c r="AD31" s="1">
        <v>0</v>
      </c>
      <c r="AE31" s="1">
        <v>0</v>
      </c>
      <c r="AF31" s="1">
        <v>26.5</v>
      </c>
      <c r="AG31" s="1">
        <v>0</v>
      </c>
      <c r="AH31" s="1">
        <v>0</v>
      </c>
      <c r="AI31" s="1">
        <v>0</v>
      </c>
      <c r="AJ31" s="1">
        <v>0</v>
      </c>
      <c r="AK31" s="1">
        <v>0</v>
      </c>
      <c r="AL31" s="1">
        <v>0</v>
      </c>
      <c r="AM31" s="1">
        <v>0</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c r="BF31" s="1">
        <v>0</v>
      </c>
      <c r="BG31" s="1">
        <v>0</v>
      </c>
      <c r="BH31" s="1">
        <v>0</v>
      </c>
      <c r="BI31" s="1">
        <v>0</v>
      </c>
      <c r="BJ31" s="1">
        <v>0</v>
      </c>
      <c r="BK31" s="1">
        <v>0</v>
      </c>
      <c r="BL31" s="1">
        <v>0</v>
      </c>
      <c r="BM31" s="1">
        <v>0</v>
      </c>
      <c r="BN31" s="1">
        <v>0</v>
      </c>
      <c r="BO31" s="1">
        <v>0</v>
      </c>
      <c r="BP31" s="1">
        <v>0</v>
      </c>
      <c r="BQ31" s="1">
        <v>0</v>
      </c>
      <c r="BR31" s="1">
        <v>0</v>
      </c>
      <c r="BS31" s="1">
        <v>0</v>
      </c>
      <c r="BT31" s="1">
        <v>0</v>
      </c>
      <c r="BU31" s="1">
        <v>0</v>
      </c>
      <c r="BV31" s="1">
        <v>0</v>
      </c>
      <c r="BW31" s="1">
        <v>0</v>
      </c>
      <c r="BX31" s="1">
        <v>0</v>
      </c>
      <c r="BY31" s="1">
        <v>0</v>
      </c>
      <c r="BZ31" s="1">
        <v>0</v>
      </c>
      <c r="CA31" s="1">
        <v>0</v>
      </c>
      <c r="CB31" s="1">
        <v>0</v>
      </c>
      <c r="CC31" s="1">
        <v>0</v>
      </c>
      <c r="CD31" s="1">
        <v>0</v>
      </c>
      <c r="CE31" s="1">
        <v>0</v>
      </c>
      <c r="CF31" s="1">
        <v>0</v>
      </c>
      <c r="CG31" s="1">
        <v>0</v>
      </c>
      <c r="CH31" s="1">
        <v>0</v>
      </c>
      <c r="CI31" s="1">
        <v>0</v>
      </c>
      <c r="CJ31" s="1">
        <v>0</v>
      </c>
      <c r="CK31" s="1">
        <v>0</v>
      </c>
      <c r="CL31" s="1">
        <v>0</v>
      </c>
      <c r="CM31" s="1">
        <v>0</v>
      </c>
      <c r="CN31" s="1">
        <v>0</v>
      </c>
      <c r="CO31" s="1">
        <v>0</v>
      </c>
      <c r="CP31" s="1">
        <v>0</v>
      </c>
      <c r="CQ31" s="1">
        <v>0</v>
      </c>
      <c r="CR31" s="1">
        <v>0</v>
      </c>
      <c r="CS31" s="1">
        <v>0</v>
      </c>
      <c r="CT31" s="1">
        <v>186.8</v>
      </c>
      <c r="CU31" s="1">
        <v>0</v>
      </c>
      <c r="CV31" s="1">
        <v>0</v>
      </c>
      <c r="CW31" s="1">
        <v>0</v>
      </c>
      <c r="CX31" s="1">
        <v>0</v>
      </c>
      <c r="CY31" s="1">
        <v>0</v>
      </c>
      <c r="CZ31" s="1">
        <v>0</v>
      </c>
      <c r="DA31" s="1">
        <v>0</v>
      </c>
      <c r="DB31" s="1">
        <v>0</v>
      </c>
      <c r="DC31" s="1">
        <v>0</v>
      </c>
      <c r="DD31" s="1">
        <v>0</v>
      </c>
      <c r="DE31" s="1">
        <v>0</v>
      </c>
      <c r="DF31" s="1">
        <v>0</v>
      </c>
      <c r="DG31" s="1">
        <v>0</v>
      </c>
      <c r="DH31" s="1">
        <v>0</v>
      </c>
      <c r="DI31" s="1">
        <v>0</v>
      </c>
      <c r="DJ31" s="1">
        <v>0</v>
      </c>
      <c r="DK31" s="1">
        <v>0</v>
      </c>
      <c r="DL31" s="1">
        <v>0</v>
      </c>
      <c r="DM31" s="1">
        <v>0</v>
      </c>
      <c r="DN31" s="1">
        <v>0</v>
      </c>
      <c r="DO31" s="1">
        <v>0</v>
      </c>
      <c r="DP31" s="1">
        <v>0</v>
      </c>
      <c r="DQ31" s="1">
        <v>0</v>
      </c>
      <c r="DR31" s="1">
        <v>0</v>
      </c>
      <c r="DS31" s="1">
        <v>0</v>
      </c>
      <c r="DT31" s="1">
        <v>0</v>
      </c>
      <c r="DU31" s="1">
        <v>0</v>
      </c>
      <c r="DV31" s="1">
        <v>0</v>
      </c>
      <c r="DW31" s="1">
        <v>0</v>
      </c>
      <c r="DX31" s="1">
        <v>0</v>
      </c>
      <c r="DY31" s="1">
        <v>0</v>
      </c>
      <c r="DZ31" s="1">
        <v>0</v>
      </c>
      <c r="EA31" s="1">
        <v>0</v>
      </c>
      <c r="EB31" s="1">
        <v>0</v>
      </c>
      <c r="EC31" s="1">
        <v>0</v>
      </c>
      <c r="ED31" s="1">
        <v>0</v>
      </c>
      <c r="EE31" s="1">
        <v>0</v>
      </c>
      <c r="EF31" s="1">
        <v>0</v>
      </c>
      <c r="EG31" s="1">
        <v>0</v>
      </c>
      <c r="EH31" s="1">
        <v>0</v>
      </c>
      <c r="EI31" s="1">
        <v>0</v>
      </c>
      <c r="EJ31" s="1">
        <v>0</v>
      </c>
      <c r="EK31" s="1">
        <v>0</v>
      </c>
      <c r="EL31" s="1">
        <v>0</v>
      </c>
      <c r="EM31" s="1">
        <v>0</v>
      </c>
      <c r="EN31" s="1">
        <v>0</v>
      </c>
      <c r="EO31" s="1">
        <v>0</v>
      </c>
      <c r="EP31" s="1">
        <v>0</v>
      </c>
      <c r="EQ31" s="1">
        <v>0</v>
      </c>
      <c r="ER31" s="1">
        <v>0</v>
      </c>
      <c r="ES31" s="1">
        <v>0</v>
      </c>
      <c r="ET31" s="1">
        <v>0</v>
      </c>
      <c r="EU31" s="1">
        <v>0</v>
      </c>
      <c r="EV31" s="1">
        <v>0</v>
      </c>
      <c r="EW31" s="1">
        <v>0</v>
      </c>
      <c r="EX31" s="1">
        <v>0</v>
      </c>
      <c r="EY31" s="1">
        <v>3309.3</v>
      </c>
      <c r="EZ31" s="1">
        <v>0</v>
      </c>
      <c r="FA31" s="1">
        <v>0</v>
      </c>
      <c r="FB31" s="1">
        <v>0</v>
      </c>
      <c r="FC31" s="1">
        <v>0</v>
      </c>
      <c r="FD31" s="1">
        <v>0</v>
      </c>
      <c r="FE31" s="1">
        <v>0</v>
      </c>
      <c r="FF31" s="1">
        <v>0</v>
      </c>
      <c r="FG31" s="1">
        <v>0</v>
      </c>
      <c r="FH31" s="1">
        <v>0</v>
      </c>
      <c r="FI31" s="1">
        <v>0</v>
      </c>
      <c r="FJ31" s="1">
        <v>0</v>
      </c>
      <c r="FK31" s="1">
        <v>0</v>
      </c>
      <c r="FL31" s="1">
        <v>0</v>
      </c>
      <c r="FM31" s="1">
        <v>0</v>
      </c>
      <c r="FN31" s="1">
        <v>0</v>
      </c>
      <c r="FO31" s="1">
        <v>0</v>
      </c>
      <c r="FP31" s="1">
        <v>0</v>
      </c>
      <c r="FQ31" s="1">
        <v>0</v>
      </c>
      <c r="FR31" s="1">
        <v>0</v>
      </c>
      <c r="FS31" s="1">
        <v>0</v>
      </c>
      <c r="FT31" s="1">
        <v>0</v>
      </c>
      <c r="FU31" s="1">
        <v>0</v>
      </c>
      <c r="FV31" s="1">
        <v>0</v>
      </c>
      <c r="FW31" s="1">
        <v>0</v>
      </c>
      <c r="FX31" s="1">
        <v>0</v>
      </c>
      <c r="FY31" s="1">
        <v>0</v>
      </c>
      <c r="FZ31" s="1">
        <v>0</v>
      </c>
      <c r="GA31" s="1">
        <v>0</v>
      </c>
      <c r="GB31" s="1">
        <v>0</v>
      </c>
      <c r="GC31" s="1">
        <v>0</v>
      </c>
      <c r="GD31" s="1">
        <v>0</v>
      </c>
      <c r="GE31" s="1">
        <v>0</v>
      </c>
      <c r="GF31" s="1">
        <v>0</v>
      </c>
      <c r="GG31" s="1">
        <v>0</v>
      </c>
      <c r="GH31" s="1">
        <v>0</v>
      </c>
      <c r="GI31" s="1">
        <v>0</v>
      </c>
      <c r="GJ31" s="1">
        <v>0</v>
      </c>
      <c r="GK31" s="1">
        <v>0</v>
      </c>
      <c r="GL31" s="1">
        <v>0</v>
      </c>
      <c r="GM31" s="1">
        <v>0</v>
      </c>
      <c r="GN31" s="1">
        <v>0</v>
      </c>
      <c r="GO31" s="1">
        <v>0</v>
      </c>
      <c r="GP31" s="1">
        <v>0</v>
      </c>
      <c r="GQ31" s="1">
        <v>0</v>
      </c>
      <c r="GR31" s="1">
        <v>0</v>
      </c>
      <c r="GS31" s="1">
        <v>0</v>
      </c>
      <c r="GT31" s="1">
        <v>0</v>
      </c>
      <c r="GU31" s="1">
        <v>0</v>
      </c>
      <c r="GV31" s="1">
        <v>0</v>
      </c>
      <c r="GW31" s="1">
        <v>0</v>
      </c>
      <c r="GX31" s="1">
        <v>0</v>
      </c>
      <c r="GY31" s="1">
        <v>0</v>
      </c>
      <c r="GZ31" s="1">
        <v>0</v>
      </c>
      <c r="HA31" s="1">
        <v>0</v>
      </c>
      <c r="HB31" s="1">
        <v>115.1</v>
      </c>
      <c r="HC31" s="1">
        <v>0</v>
      </c>
      <c r="HD31" s="1">
        <v>0</v>
      </c>
      <c r="HE31" s="1">
        <v>0</v>
      </c>
      <c r="HF31" s="1">
        <v>0</v>
      </c>
      <c r="HG31" s="1">
        <v>0</v>
      </c>
      <c r="HH31" s="1"/>
    </row>
    <row r="32" spans="1:222" x14ac:dyDescent="0.25">
      <c r="A32" t="s">
        <v>9</v>
      </c>
      <c r="B32" t="s">
        <v>249</v>
      </c>
      <c r="C32" t="str">
        <f t="shared" si="0"/>
        <v>OTSTTR-EN</v>
      </c>
      <c r="D32">
        <v>4215.1999999999898</v>
      </c>
      <c r="E32" s="1">
        <v>953.49999999999898</v>
      </c>
      <c r="F32" s="1">
        <v>198.29999999999998</v>
      </c>
      <c r="G32" s="1">
        <v>932.8</v>
      </c>
      <c r="H32" s="1">
        <v>243.6</v>
      </c>
      <c r="I32" s="1">
        <v>0</v>
      </c>
      <c r="J32" s="1">
        <v>1112.799999999999</v>
      </c>
      <c r="K32" s="1">
        <v>0</v>
      </c>
      <c r="L32" s="1">
        <v>294.099999999999</v>
      </c>
      <c r="M32" s="1">
        <v>94.6</v>
      </c>
      <c r="N32" s="1">
        <v>1104.5</v>
      </c>
      <c r="O32" s="1">
        <v>475.70000000000005</v>
      </c>
      <c r="P32" s="1">
        <v>692.4</v>
      </c>
      <c r="Q32" s="1">
        <v>2449.599999999999</v>
      </c>
      <c r="R32" s="1">
        <v>5252.4</v>
      </c>
      <c r="S32" s="1">
        <v>363.09999999999997</v>
      </c>
      <c r="T32" s="1">
        <v>22194.399999999958</v>
      </c>
      <c r="U32" s="1">
        <v>630.90000000000009</v>
      </c>
      <c r="V32" s="1">
        <v>1143.1999999999989</v>
      </c>
      <c r="W32" s="1">
        <v>258.09999999999997</v>
      </c>
      <c r="X32" s="1">
        <v>72.400000000000006</v>
      </c>
      <c r="Y32" s="1">
        <v>243.8</v>
      </c>
      <c r="Z32" s="1">
        <v>907.19999999999891</v>
      </c>
      <c r="AA32" s="1">
        <v>128.80000000000001</v>
      </c>
      <c r="AB32" s="1">
        <v>1565.6</v>
      </c>
      <c r="AC32" s="1">
        <v>96.4</v>
      </c>
      <c r="AD32" s="1">
        <v>652.20000000000005</v>
      </c>
      <c r="AE32" s="1">
        <v>91</v>
      </c>
      <c r="AF32" s="1">
        <v>461.79999999999995</v>
      </c>
      <c r="AG32" s="1">
        <v>788.9</v>
      </c>
      <c r="AH32" s="1">
        <v>2052</v>
      </c>
      <c r="AI32" s="1">
        <v>130.19999999999999</v>
      </c>
      <c r="AJ32" s="1">
        <v>589.9</v>
      </c>
      <c r="AK32" s="1">
        <v>147.4</v>
      </c>
      <c r="AL32" s="1">
        <v>6469.7999999999993</v>
      </c>
      <c r="AM32" s="1">
        <v>1584.3</v>
      </c>
      <c r="AN32" s="1">
        <v>792.5</v>
      </c>
      <c r="AO32" s="1">
        <v>473.7</v>
      </c>
      <c r="AP32" s="1">
        <v>788.00000000000011</v>
      </c>
      <c r="AQ32" s="1">
        <v>561.70000000000005</v>
      </c>
      <c r="AR32" s="1">
        <v>66</v>
      </c>
      <c r="AS32" s="1">
        <v>3005.1999999999989</v>
      </c>
      <c r="AT32" s="1">
        <v>60</v>
      </c>
      <c r="AU32" s="1">
        <v>339.4</v>
      </c>
      <c r="AV32" s="1">
        <v>160.89999999999901</v>
      </c>
      <c r="AW32" s="1">
        <v>3759.8999999999987</v>
      </c>
      <c r="AX32" s="1">
        <v>436.3</v>
      </c>
      <c r="AY32" s="1">
        <v>1838.999999999998</v>
      </c>
      <c r="AZ32" s="1">
        <v>0</v>
      </c>
      <c r="BA32" s="1">
        <v>794.6</v>
      </c>
      <c r="BB32" s="1">
        <v>1512.9</v>
      </c>
      <c r="BC32" s="1">
        <v>743.099999999999</v>
      </c>
      <c r="BD32" s="1">
        <v>2315</v>
      </c>
      <c r="BE32" s="1">
        <v>811.1</v>
      </c>
      <c r="BF32" s="1">
        <v>2354.3000000000002</v>
      </c>
      <c r="BG32" s="1">
        <v>1979.7999999999997</v>
      </c>
      <c r="BH32" s="1">
        <v>3378.5999999999995</v>
      </c>
      <c r="BI32" s="1">
        <v>3150.7</v>
      </c>
      <c r="BJ32" s="1">
        <v>0</v>
      </c>
      <c r="BK32" s="1">
        <v>43.2</v>
      </c>
      <c r="BL32" s="1">
        <v>7786.0999999999894</v>
      </c>
      <c r="BM32" s="1">
        <v>650</v>
      </c>
      <c r="BN32" s="1">
        <v>419.5</v>
      </c>
      <c r="BO32" s="1">
        <v>102.30000000000001</v>
      </c>
      <c r="BP32" s="1">
        <v>0</v>
      </c>
      <c r="BQ32" s="1">
        <v>2017.499999999997</v>
      </c>
      <c r="BR32" s="1">
        <v>415</v>
      </c>
      <c r="BS32" s="1">
        <v>453.9</v>
      </c>
      <c r="BT32" s="1">
        <v>9184.6999999999971</v>
      </c>
      <c r="BU32" s="1">
        <v>194.2999999999999</v>
      </c>
      <c r="BV32" s="1">
        <v>0</v>
      </c>
      <c r="BW32" s="1">
        <v>252.5</v>
      </c>
      <c r="BX32" s="1">
        <v>8428.6999999999989</v>
      </c>
      <c r="BY32" s="1">
        <v>810.99999999999898</v>
      </c>
      <c r="BZ32" s="1">
        <v>1262.7</v>
      </c>
      <c r="CA32" s="1">
        <v>6649.8999999999978</v>
      </c>
      <c r="CB32" s="1">
        <v>688.39999999999895</v>
      </c>
      <c r="CC32" s="1">
        <v>128.5</v>
      </c>
      <c r="CD32" s="1">
        <v>591.5</v>
      </c>
      <c r="CE32" s="1">
        <v>6384.2999999999893</v>
      </c>
      <c r="CF32" s="1">
        <v>5049.1999999999898</v>
      </c>
      <c r="CG32" s="1">
        <v>1837.2</v>
      </c>
      <c r="CH32" s="1">
        <v>92411.39999999998</v>
      </c>
      <c r="CI32" s="1">
        <v>153.19999999999999</v>
      </c>
      <c r="CJ32" s="1">
        <v>4116.0999999999894</v>
      </c>
      <c r="CK32" s="1">
        <v>666.5</v>
      </c>
      <c r="CL32" s="1">
        <v>4666.3999999999905</v>
      </c>
      <c r="CM32" s="1">
        <v>207.4</v>
      </c>
      <c r="CN32" s="1">
        <v>124.3</v>
      </c>
      <c r="CO32" s="1">
        <v>151.5</v>
      </c>
      <c r="CP32" s="1">
        <v>83.9</v>
      </c>
      <c r="CQ32" s="1">
        <v>319.99999999999898</v>
      </c>
      <c r="CR32" s="1">
        <v>1372.7</v>
      </c>
      <c r="CS32" s="1">
        <v>45</v>
      </c>
      <c r="CT32" s="1">
        <v>38001.599999999969</v>
      </c>
      <c r="CU32" s="1">
        <v>280.10000000000002</v>
      </c>
      <c r="CV32" s="1">
        <v>1323.7</v>
      </c>
      <c r="CW32" s="1">
        <v>1858.899999999999</v>
      </c>
      <c r="CX32" s="1">
        <v>320.3</v>
      </c>
      <c r="CY32" s="1">
        <v>384.8</v>
      </c>
      <c r="CZ32" s="1">
        <v>646.1</v>
      </c>
      <c r="DA32" s="1">
        <v>339.7</v>
      </c>
      <c r="DB32" s="1">
        <v>175.5</v>
      </c>
      <c r="DC32" s="1">
        <v>37</v>
      </c>
      <c r="DD32" s="1">
        <v>801.40000000000009</v>
      </c>
      <c r="DE32" s="1">
        <v>32.200000000000003</v>
      </c>
      <c r="DF32" s="1">
        <v>151</v>
      </c>
      <c r="DG32" s="1">
        <v>1412.2</v>
      </c>
      <c r="DH32" s="1">
        <v>278.5</v>
      </c>
      <c r="DI32" s="1">
        <v>11045.499999999998</v>
      </c>
      <c r="DJ32" s="1">
        <v>329</v>
      </c>
      <c r="DK32" s="1">
        <v>513.1</v>
      </c>
      <c r="DL32" s="1">
        <v>593.9</v>
      </c>
      <c r="DM32" s="1">
        <v>8251.9999999999891</v>
      </c>
      <c r="DN32" s="1">
        <v>7150.6999999999989</v>
      </c>
      <c r="DO32" s="1">
        <v>46.2</v>
      </c>
      <c r="DP32" s="1">
        <v>311</v>
      </c>
      <c r="DQ32" s="1">
        <v>1873.599999999999</v>
      </c>
      <c r="DR32" s="1">
        <v>0</v>
      </c>
      <c r="DS32" s="1">
        <v>4382.8</v>
      </c>
      <c r="DT32" s="1">
        <v>8714.8000000000011</v>
      </c>
      <c r="DU32" s="1">
        <v>1022.4</v>
      </c>
      <c r="DV32" s="1">
        <v>549.9</v>
      </c>
      <c r="DW32" s="1">
        <v>166.7</v>
      </c>
      <c r="DX32" s="1">
        <v>110.8</v>
      </c>
      <c r="DY32" s="1">
        <v>563.69999999999902</v>
      </c>
      <c r="DZ32" s="1">
        <v>1548.8999999999978</v>
      </c>
      <c r="EA32" s="1">
        <v>3363.8</v>
      </c>
      <c r="EB32" s="1">
        <v>318.3</v>
      </c>
      <c r="EC32" s="1">
        <v>215.4</v>
      </c>
      <c r="ED32" s="1">
        <v>963.3</v>
      </c>
      <c r="EE32" s="1">
        <v>8527.5999999999804</v>
      </c>
      <c r="EF32" s="1">
        <v>1562.1999999999998</v>
      </c>
      <c r="EG32" s="1">
        <v>1038.899999999999</v>
      </c>
      <c r="EH32" s="1">
        <v>170.2</v>
      </c>
      <c r="EI32" s="1">
        <v>478.79999999999905</v>
      </c>
      <c r="EJ32" s="1">
        <v>1327.099999999999</v>
      </c>
      <c r="EK32" s="1">
        <v>2934.8999999999978</v>
      </c>
      <c r="EL32" s="1">
        <v>2274.2000000000003</v>
      </c>
      <c r="EM32" s="1">
        <v>310</v>
      </c>
      <c r="EN32" s="1">
        <v>619.80000000000007</v>
      </c>
      <c r="EO32" s="1">
        <v>211.8</v>
      </c>
      <c r="EP32" s="1">
        <v>375.5</v>
      </c>
      <c r="EQ32" s="1">
        <v>0</v>
      </c>
      <c r="ER32" s="1">
        <v>5247.8000000000011</v>
      </c>
      <c r="ES32" s="1">
        <v>878.69999999999993</v>
      </c>
      <c r="ET32" s="1">
        <v>1041.5</v>
      </c>
      <c r="EU32" s="1">
        <v>479.3</v>
      </c>
      <c r="EV32" s="1">
        <v>224.2</v>
      </c>
      <c r="EW32" s="1">
        <v>156.5</v>
      </c>
      <c r="EX32" s="1">
        <v>2446.6</v>
      </c>
      <c r="EY32" s="1">
        <v>3149</v>
      </c>
      <c r="EZ32" s="1">
        <v>4997.7999999999902</v>
      </c>
      <c r="FA32" s="1">
        <v>7357.7999999999902</v>
      </c>
      <c r="FB32" s="1">
        <v>2622.3999999999987</v>
      </c>
      <c r="FC32" s="1">
        <v>175.89999999999998</v>
      </c>
      <c r="FD32" s="1">
        <v>17.7</v>
      </c>
      <c r="FE32" s="1">
        <v>59.3</v>
      </c>
      <c r="FF32" s="1">
        <v>382.6</v>
      </c>
      <c r="FG32" s="1">
        <v>219.5</v>
      </c>
      <c r="FH32" s="1">
        <v>48</v>
      </c>
      <c r="FI32" s="1">
        <v>92.4</v>
      </c>
      <c r="FJ32" s="1">
        <v>107.8</v>
      </c>
      <c r="FK32" s="1">
        <v>249.5</v>
      </c>
      <c r="FL32" s="1">
        <v>134.4</v>
      </c>
      <c r="FM32" s="1">
        <v>551.4</v>
      </c>
      <c r="FN32" s="1">
        <v>138.1</v>
      </c>
      <c r="FO32" s="1">
        <v>1944.7</v>
      </c>
      <c r="FP32" s="1">
        <v>2354.4</v>
      </c>
      <c r="FQ32" s="1">
        <v>653.599999999999</v>
      </c>
      <c r="FR32" s="1">
        <v>815.40000000000009</v>
      </c>
      <c r="FS32" s="1">
        <v>2450.1999999999998</v>
      </c>
      <c r="FT32" s="1">
        <v>280.3</v>
      </c>
      <c r="FU32" s="1">
        <v>307.39999999999998</v>
      </c>
      <c r="FV32" s="1">
        <v>5077.7999999999893</v>
      </c>
      <c r="FW32" s="1">
        <v>762.40000000000009</v>
      </c>
      <c r="FX32" s="1">
        <v>774</v>
      </c>
      <c r="FY32" s="1">
        <v>694.599999999999</v>
      </c>
      <c r="FZ32" s="1">
        <v>190.1</v>
      </c>
      <c r="GA32" s="1">
        <v>577.1</v>
      </c>
      <c r="GB32" s="1">
        <v>943.19999999999902</v>
      </c>
      <c r="GC32" s="1">
        <v>438.29999999999995</v>
      </c>
      <c r="GD32" s="1">
        <v>32</v>
      </c>
      <c r="GE32" s="1">
        <v>418.1</v>
      </c>
      <c r="GF32" s="1">
        <v>1687.9999999999998</v>
      </c>
      <c r="GG32" s="1">
        <v>2048.7999999999975</v>
      </c>
      <c r="GH32" s="1">
        <v>1861.8</v>
      </c>
      <c r="GI32" s="1">
        <v>93</v>
      </c>
      <c r="GJ32" s="1">
        <v>4083.1</v>
      </c>
      <c r="GK32" s="1">
        <v>5037.2999999999993</v>
      </c>
      <c r="GL32" s="1">
        <v>797.4</v>
      </c>
      <c r="GM32" s="1">
        <v>5499.9</v>
      </c>
      <c r="GN32" s="1">
        <v>18.2</v>
      </c>
      <c r="GO32" s="1">
        <v>196.79999999999998</v>
      </c>
      <c r="GP32" s="1">
        <v>25.8</v>
      </c>
      <c r="GQ32" s="1">
        <v>208.7</v>
      </c>
      <c r="GR32" s="1">
        <v>865.599999999999</v>
      </c>
      <c r="GS32" s="1">
        <v>340.2</v>
      </c>
      <c r="GT32" s="1">
        <v>403.5</v>
      </c>
      <c r="GU32" s="1">
        <v>1046.2</v>
      </c>
      <c r="GV32" s="1">
        <v>116.5</v>
      </c>
      <c r="GW32" s="1">
        <v>4096.3999999999978</v>
      </c>
      <c r="GX32" s="1">
        <v>877.5</v>
      </c>
      <c r="GY32" s="1">
        <v>2939.599999999999</v>
      </c>
      <c r="GZ32" s="1">
        <v>0</v>
      </c>
      <c r="HA32" s="1">
        <v>1255.8999999999999</v>
      </c>
      <c r="HB32" s="1">
        <v>10072.399999999998</v>
      </c>
      <c r="HC32" s="1">
        <v>216.29999999999998</v>
      </c>
      <c r="HD32" s="1">
        <v>84.3</v>
      </c>
      <c r="HE32" s="1">
        <v>1191.7</v>
      </c>
      <c r="HF32" s="1">
        <v>690.099999999999</v>
      </c>
      <c r="HG32" s="1">
        <v>210.19999999999899</v>
      </c>
      <c r="HH32" s="1"/>
    </row>
    <row r="33" spans="1:216" x14ac:dyDescent="0.25">
      <c r="A33" t="s">
        <v>9</v>
      </c>
      <c r="B33" t="s">
        <v>250</v>
      </c>
      <c r="C33" t="str">
        <f t="shared" si="0"/>
        <v>OTSTTR-EU</v>
      </c>
      <c r="D33">
        <v>404.8</v>
      </c>
      <c r="E33" s="1">
        <v>0</v>
      </c>
      <c r="F33" s="1">
        <v>270</v>
      </c>
      <c r="G33" s="1">
        <v>0</v>
      </c>
      <c r="H33" s="1">
        <v>33.799999999999997</v>
      </c>
      <c r="I33" s="1">
        <v>0</v>
      </c>
      <c r="J33" s="1">
        <v>92.2</v>
      </c>
      <c r="K33" s="1">
        <v>0</v>
      </c>
      <c r="L33" s="1">
        <v>40</v>
      </c>
      <c r="M33" s="1">
        <v>0</v>
      </c>
      <c r="N33" s="1">
        <v>0</v>
      </c>
      <c r="O33" s="1">
        <v>384.9</v>
      </c>
      <c r="P33" s="1">
        <v>753.9</v>
      </c>
      <c r="Q33" s="1">
        <v>736.8</v>
      </c>
      <c r="R33" s="1">
        <v>652.9</v>
      </c>
      <c r="S33" s="1">
        <v>348.4</v>
      </c>
      <c r="T33" s="1">
        <v>1435.7</v>
      </c>
      <c r="U33" s="1">
        <v>85.2</v>
      </c>
      <c r="V33" s="1">
        <v>228.5</v>
      </c>
      <c r="W33" s="1">
        <v>0</v>
      </c>
      <c r="X33" s="1">
        <v>0</v>
      </c>
      <c r="Y33" s="1">
        <v>0</v>
      </c>
      <c r="Z33" s="1">
        <v>426.7</v>
      </c>
      <c r="AA33" s="1">
        <v>0</v>
      </c>
      <c r="AB33" s="1">
        <v>277.10000000000002</v>
      </c>
      <c r="AC33" s="1">
        <v>15.7</v>
      </c>
      <c r="AD33" s="1">
        <v>904.69999999999902</v>
      </c>
      <c r="AE33" s="1">
        <v>0</v>
      </c>
      <c r="AF33" s="1">
        <v>489.9</v>
      </c>
      <c r="AG33" s="1">
        <v>0</v>
      </c>
      <c r="AH33" s="1">
        <v>133.4</v>
      </c>
      <c r="AI33" s="1">
        <v>0</v>
      </c>
      <c r="AJ33" s="1">
        <v>0</v>
      </c>
      <c r="AK33" s="1">
        <v>0</v>
      </c>
      <c r="AL33" s="1">
        <v>137</v>
      </c>
      <c r="AM33" s="1">
        <v>0</v>
      </c>
      <c r="AN33" s="1">
        <v>120.9</v>
      </c>
      <c r="AO33" s="1">
        <v>132.69999999999999</v>
      </c>
      <c r="AP33" s="1">
        <v>0</v>
      </c>
      <c r="AQ33" s="1">
        <v>412.1</v>
      </c>
      <c r="AR33" s="1">
        <v>0</v>
      </c>
      <c r="AS33" s="1">
        <v>309.5</v>
      </c>
      <c r="AT33" s="1">
        <v>0</v>
      </c>
      <c r="AU33" s="1">
        <v>0</v>
      </c>
      <c r="AV33" s="1">
        <v>0</v>
      </c>
      <c r="AW33" s="1">
        <v>297.39999999999998</v>
      </c>
      <c r="AX33" s="1">
        <v>0</v>
      </c>
      <c r="AY33" s="1">
        <v>1627.7</v>
      </c>
      <c r="AZ33" s="1">
        <v>0</v>
      </c>
      <c r="BA33" s="1">
        <v>0</v>
      </c>
      <c r="BB33" s="1">
        <v>140</v>
      </c>
      <c r="BC33" s="1">
        <v>133.69999999999999</v>
      </c>
      <c r="BD33" s="1">
        <v>418.70000000000005</v>
      </c>
      <c r="BE33" s="1">
        <v>211</v>
      </c>
      <c r="BF33" s="1">
        <v>435.6</v>
      </c>
      <c r="BG33" s="1">
        <v>325.8</v>
      </c>
      <c r="BH33" s="1">
        <v>140.5</v>
      </c>
      <c r="BI33" s="1">
        <v>894.40000000000009</v>
      </c>
      <c r="BJ33" s="1">
        <v>0</v>
      </c>
      <c r="BK33" s="1">
        <v>31.7</v>
      </c>
      <c r="BL33" s="1">
        <v>0</v>
      </c>
      <c r="BM33" s="1">
        <v>0</v>
      </c>
      <c r="BN33" s="1">
        <v>0</v>
      </c>
      <c r="BO33" s="1">
        <v>100.1</v>
      </c>
      <c r="BP33" s="1">
        <v>0</v>
      </c>
      <c r="BQ33" s="1">
        <v>63.2</v>
      </c>
      <c r="BR33" s="1">
        <v>0</v>
      </c>
      <c r="BS33" s="1">
        <v>44</v>
      </c>
      <c r="BT33" s="1">
        <v>1549.19999999999</v>
      </c>
      <c r="BU33" s="1">
        <v>0</v>
      </c>
      <c r="BV33" s="1">
        <v>0</v>
      </c>
      <c r="BW33" s="1">
        <v>0</v>
      </c>
      <c r="BX33" s="1">
        <v>763.99999999999909</v>
      </c>
      <c r="BY33" s="1">
        <v>158.60000000000002</v>
      </c>
      <c r="BZ33" s="1">
        <v>304.39999999999998</v>
      </c>
      <c r="CA33" s="1">
        <v>48.400000000000006</v>
      </c>
      <c r="CB33" s="1">
        <v>0</v>
      </c>
      <c r="CC33" s="1">
        <v>77.400000000000006</v>
      </c>
      <c r="CD33" s="1">
        <v>157.19999999999999</v>
      </c>
      <c r="CE33" s="1">
        <v>508.5</v>
      </c>
      <c r="CF33" s="1">
        <v>1660.7</v>
      </c>
      <c r="CG33" s="1">
        <v>91.2</v>
      </c>
      <c r="CH33" s="1">
        <v>21655.3999999999</v>
      </c>
      <c r="CI33" s="1">
        <v>0</v>
      </c>
      <c r="CJ33" s="1">
        <v>333.1</v>
      </c>
      <c r="CK33" s="1">
        <v>0</v>
      </c>
      <c r="CL33" s="1">
        <v>470.5</v>
      </c>
      <c r="CM33" s="1">
        <v>0</v>
      </c>
      <c r="CN33" s="1">
        <v>0</v>
      </c>
      <c r="CO33" s="1">
        <v>0</v>
      </c>
      <c r="CP33" s="1">
        <v>0</v>
      </c>
      <c r="CQ33" s="1">
        <v>183.4</v>
      </c>
      <c r="CR33" s="1">
        <v>179</v>
      </c>
      <c r="CS33" s="1">
        <v>17</v>
      </c>
      <c r="CT33" s="1">
        <v>2155.1</v>
      </c>
      <c r="CU33" s="1">
        <v>0</v>
      </c>
      <c r="CV33" s="1">
        <v>2106.9</v>
      </c>
      <c r="CW33" s="1">
        <v>554.19999999999902</v>
      </c>
      <c r="CX33" s="1">
        <v>0</v>
      </c>
      <c r="CY33" s="1">
        <v>0</v>
      </c>
      <c r="CZ33" s="1">
        <v>361.599999999999</v>
      </c>
      <c r="DA33" s="1">
        <v>0</v>
      </c>
      <c r="DB33" s="1">
        <v>47.4</v>
      </c>
      <c r="DC33" s="1">
        <v>0</v>
      </c>
      <c r="DD33" s="1">
        <v>300.10000000000002</v>
      </c>
      <c r="DE33" s="1">
        <v>441.3</v>
      </c>
      <c r="DF33" s="1">
        <v>0</v>
      </c>
      <c r="DG33" s="1">
        <v>0</v>
      </c>
      <c r="DH33" s="1">
        <v>24.9</v>
      </c>
      <c r="DI33" s="1">
        <v>988.7</v>
      </c>
      <c r="DJ33" s="1">
        <v>0</v>
      </c>
      <c r="DK33" s="1">
        <v>62.9</v>
      </c>
      <c r="DL33" s="1">
        <v>50.7</v>
      </c>
      <c r="DM33" s="1">
        <v>2474.1000000000004</v>
      </c>
      <c r="DN33" s="1">
        <v>962.5</v>
      </c>
      <c r="DO33" s="1">
        <v>13.2</v>
      </c>
      <c r="DP33" s="1">
        <v>159.80000000000001</v>
      </c>
      <c r="DQ33" s="1">
        <v>120.5</v>
      </c>
      <c r="DR33" s="1">
        <v>0</v>
      </c>
      <c r="DS33" s="1">
        <v>520.70000000000005</v>
      </c>
      <c r="DT33" s="1">
        <v>990.30000000000007</v>
      </c>
      <c r="DU33" s="1">
        <v>0</v>
      </c>
      <c r="DV33" s="1">
        <v>201.9</v>
      </c>
      <c r="DW33" s="1">
        <v>0</v>
      </c>
      <c r="DX33" s="1">
        <v>0</v>
      </c>
      <c r="DY33" s="1">
        <v>0</v>
      </c>
      <c r="DZ33" s="1">
        <v>37.5</v>
      </c>
      <c r="EA33" s="1">
        <v>830.5</v>
      </c>
      <c r="EB33" s="1">
        <v>0</v>
      </c>
      <c r="EC33" s="1">
        <v>0</v>
      </c>
      <c r="ED33" s="1">
        <v>0</v>
      </c>
      <c r="EE33" s="1">
        <v>1146.7</v>
      </c>
      <c r="EF33" s="1">
        <v>40</v>
      </c>
      <c r="EG33" s="1">
        <v>339.7</v>
      </c>
      <c r="EH33" s="1">
        <v>22.8</v>
      </c>
      <c r="EI33" s="1">
        <v>495.9</v>
      </c>
      <c r="EJ33" s="1">
        <v>24.7</v>
      </c>
      <c r="EK33" s="1">
        <v>680.099999999999</v>
      </c>
      <c r="EL33" s="1">
        <v>0</v>
      </c>
      <c r="EM33" s="1">
        <v>0</v>
      </c>
      <c r="EN33" s="1">
        <v>218.5</v>
      </c>
      <c r="EO33" s="1">
        <v>0</v>
      </c>
      <c r="EP33" s="1">
        <v>1739.8</v>
      </c>
      <c r="EQ33" s="1">
        <v>0</v>
      </c>
      <c r="ER33" s="1">
        <v>292.60000000000002</v>
      </c>
      <c r="ES33" s="1">
        <v>28.9</v>
      </c>
      <c r="ET33" s="1">
        <v>665.9</v>
      </c>
      <c r="EU33" s="1">
        <v>42</v>
      </c>
      <c r="EV33" s="1">
        <v>0</v>
      </c>
      <c r="EW33" s="1">
        <v>0</v>
      </c>
      <c r="EX33" s="1">
        <v>833.59999999999991</v>
      </c>
      <c r="EY33" s="1">
        <v>281.2</v>
      </c>
      <c r="EZ33" s="1">
        <v>112.09999999999991</v>
      </c>
      <c r="FA33" s="1">
        <v>4386</v>
      </c>
      <c r="FB33" s="1">
        <v>1164.5999999999999</v>
      </c>
      <c r="FC33" s="1">
        <v>0</v>
      </c>
      <c r="FD33" s="1">
        <v>0</v>
      </c>
      <c r="FE33" s="1">
        <v>45.7</v>
      </c>
      <c r="FF33" s="1">
        <v>123.69999999999899</v>
      </c>
      <c r="FG33" s="1">
        <v>0</v>
      </c>
      <c r="FH33" s="1">
        <v>0</v>
      </c>
      <c r="FI33" s="1">
        <v>42.7</v>
      </c>
      <c r="FJ33" s="1">
        <v>0</v>
      </c>
      <c r="FK33" s="1">
        <v>0</v>
      </c>
      <c r="FL33" s="1">
        <v>25.3</v>
      </c>
      <c r="FM33" s="1">
        <v>0</v>
      </c>
      <c r="FN33" s="1">
        <v>0</v>
      </c>
      <c r="FO33" s="1">
        <v>127.7</v>
      </c>
      <c r="FP33" s="1">
        <v>427.2</v>
      </c>
      <c r="FQ33" s="1">
        <v>794.2</v>
      </c>
      <c r="FR33" s="1">
        <v>122.8</v>
      </c>
      <c r="FS33" s="1">
        <v>1472.2</v>
      </c>
      <c r="FT33" s="1">
        <v>0</v>
      </c>
      <c r="FU33" s="1">
        <v>310.10000000000002</v>
      </c>
      <c r="FV33" s="1">
        <v>2166.6999999999998</v>
      </c>
      <c r="FW33" s="1">
        <v>3555.1</v>
      </c>
      <c r="FX33" s="1">
        <v>39.9</v>
      </c>
      <c r="FY33" s="1">
        <v>54.6</v>
      </c>
      <c r="FZ33" s="1">
        <v>0</v>
      </c>
      <c r="GA33" s="1">
        <v>0</v>
      </c>
      <c r="GB33" s="1">
        <v>3389</v>
      </c>
      <c r="GC33" s="1">
        <v>216.2</v>
      </c>
      <c r="GD33" s="1">
        <v>0</v>
      </c>
      <c r="GE33" s="1">
        <v>0</v>
      </c>
      <c r="GF33" s="1">
        <v>372.6</v>
      </c>
      <c r="GG33" s="1">
        <v>13.9</v>
      </c>
      <c r="GH33" s="1">
        <v>172.9</v>
      </c>
      <c r="GI33" s="1">
        <v>0</v>
      </c>
      <c r="GJ33" s="1">
        <v>0</v>
      </c>
      <c r="GK33" s="1">
        <v>843.6</v>
      </c>
      <c r="GL33" s="1">
        <v>0</v>
      </c>
      <c r="GM33" s="1">
        <v>809.90000000000009</v>
      </c>
      <c r="GN33" s="1">
        <v>0</v>
      </c>
      <c r="GO33" s="1">
        <v>571.20000000000005</v>
      </c>
      <c r="GP33" s="1">
        <v>229.9</v>
      </c>
      <c r="GQ33" s="1">
        <v>30.1</v>
      </c>
      <c r="GR33" s="1">
        <v>167.3</v>
      </c>
      <c r="GS33" s="1">
        <v>253.8</v>
      </c>
      <c r="GT33" s="1">
        <v>791.7</v>
      </c>
      <c r="GU33" s="1">
        <v>251.3</v>
      </c>
      <c r="GV33" s="1">
        <v>120</v>
      </c>
      <c r="GW33" s="1">
        <v>0</v>
      </c>
      <c r="GX33" s="1">
        <v>1500</v>
      </c>
      <c r="GY33" s="1">
        <v>861.30000000000007</v>
      </c>
      <c r="GZ33" s="1">
        <v>0</v>
      </c>
      <c r="HA33" s="1">
        <v>0</v>
      </c>
      <c r="HB33" s="1">
        <v>339.7</v>
      </c>
      <c r="HC33" s="1">
        <v>43.7</v>
      </c>
      <c r="HD33" s="1">
        <v>0</v>
      </c>
      <c r="HE33" s="1">
        <v>0</v>
      </c>
      <c r="HF33" s="1">
        <v>0</v>
      </c>
      <c r="HG33" s="1">
        <v>22.2</v>
      </c>
      <c r="HH33" s="1"/>
    </row>
    <row r="34" spans="1:216" x14ac:dyDescent="0.25">
      <c r="A34" t="s">
        <v>9</v>
      </c>
      <c r="B34" t="s">
        <v>251</v>
      </c>
      <c r="C34" t="str">
        <f t="shared" si="0"/>
        <v>OTSTTR-ZEU</v>
      </c>
      <c r="D34">
        <v>197.4</v>
      </c>
      <c r="E34" s="1">
        <v>0</v>
      </c>
      <c r="F34" s="1">
        <v>0</v>
      </c>
      <c r="G34" s="1">
        <v>0</v>
      </c>
      <c r="H34" s="1">
        <v>0</v>
      </c>
      <c r="I34" s="1">
        <v>0</v>
      </c>
      <c r="J34" s="1">
        <v>0</v>
      </c>
      <c r="K34" s="1">
        <v>0</v>
      </c>
      <c r="L34" s="1">
        <v>0</v>
      </c>
      <c r="M34" s="1">
        <v>0</v>
      </c>
      <c r="N34" s="1">
        <v>0</v>
      </c>
      <c r="O34" s="1">
        <v>0</v>
      </c>
      <c r="P34" s="1">
        <v>0</v>
      </c>
      <c r="Q34" s="1">
        <v>48</v>
      </c>
      <c r="R34" s="1">
        <v>34.200000000000003</v>
      </c>
      <c r="S34" s="1">
        <v>0</v>
      </c>
      <c r="T34" s="1">
        <v>97.7</v>
      </c>
      <c r="U34" s="1">
        <v>22.7</v>
      </c>
      <c r="V34" s="1">
        <v>97.6</v>
      </c>
      <c r="W34" s="1">
        <v>0</v>
      </c>
      <c r="X34" s="1">
        <v>0</v>
      </c>
      <c r="Y34" s="1">
        <v>0</v>
      </c>
      <c r="Z34" s="1">
        <v>0</v>
      </c>
      <c r="AA34" s="1">
        <v>0</v>
      </c>
      <c r="AB34" s="1">
        <v>0</v>
      </c>
      <c r="AC34" s="1">
        <v>0</v>
      </c>
      <c r="AD34" s="1">
        <v>0</v>
      </c>
      <c r="AE34" s="1">
        <v>0</v>
      </c>
      <c r="AF34" s="1">
        <v>0</v>
      </c>
      <c r="AG34" s="1">
        <v>0</v>
      </c>
      <c r="AH34" s="1">
        <v>0</v>
      </c>
      <c r="AI34" s="1">
        <v>0</v>
      </c>
      <c r="AJ34" s="1">
        <v>0</v>
      </c>
      <c r="AK34" s="1">
        <v>0</v>
      </c>
      <c r="AL34" s="1">
        <v>35.9</v>
      </c>
      <c r="AM34" s="1">
        <v>0</v>
      </c>
      <c r="AN34" s="1">
        <v>45.5</v>
      </c>
      <c r="AO34" s="1">
        <v>0</v>
      </c>
      <c r="AP34" s="1">
        <v>0</v>
      </c>
      <c r="AQ34" s="1">
        <v>0</v>
      </c>
      <c r="AR34" s="1">
        <v>0</v>
      </c>
      <c r="AS34" s="1">
        <v>0</v>
      </c>
      <c r="AT34" s="1">
        <v>0</v>
      </c>
      <c r="AU34" s="1">
        <v>0</v>
      </c>
      <c r="AV34" s="1">
        <v>0</v>
      </c>
      <c r="AW34" s="1">
        <v>0</v>
      </c>
      <c r="AX34" s="1">
        <v>0</v>
      </c>
      <c r="AY34" s="1">
        <v>31.9</v>
      </c>
      <c r="AZ34" s="1">
        <v>0</v>
      </c>
      <c r="BA34" s="1">
        <v>0</v>
      </c>
      <c r="BB34" s="1">
        <v>0</v>
      </c>
      <c r="BC34" s="1">
        <v>0</v>
      </c>
      <c r="BD34" s="1">
        <v>0</v>
      </c>
      <c r="BE34" s="1">
        <v>0</v>
      </c>
      <c r="BF34" s="1">
        <v>0</v>
      </c>
      <c r="BG34" s="1">
        <v>0</v>
      </c>
      <c r="BH34" s="1">
        <v>39.200000000000003</v>
      </c>
      <c r="BI34" s="1">
        <v>144.30000000000001</v>
      </c>
      <c r="BJ34" s="1">
        <v>0</v>
      </c>
      <c r="BK34" s="1">
        <v>35.1</v>
      </c>
      <c r="BL34" s="1">
        <v>81</v>
      </c>
      <c r="BM34" s="1">
        <v>0</v>
      </c>
      <c r="BN34" s="1">
        <v>0</v>
      </c>
      <c r="BO34" s="1">
        <v>0</v>
      </c>
      <c r="BP34" s="1">
        <v>0</v>
      </c>
      <c r="BQ34" s="1">
        <v>24</v>
      </c>
      <c r="BR34" s="1">
        <v>0</v>
      </c>
      <c r="BS34" s="1">
        <v>0</v>
      </c>
      <c r="BT34" s="1">
        <v>156.9</v>
      </c>
      <c r="BU34" s="1">
        <v>46.5</v>
      </c>
      <c r="BV34" s="1">
        <v>1129</v>
      </c>
      <c r="BW34" s="1">
        <v>0</v>
      </c>
      <c r="BX34" s="1">
        <v>99</v>
      </c>
      <c r="BY34" s="1">
        <v>66.099999999999994</v>
      </c>
      <c r="BZ34" s="1">
        <v>0</v>
      </c>
      <c r="CA34" s="1">
        <v>34.299999999999997</v>
      </c>
      <c r="CB34" s="1">
        <v>0</v>
      </c>
      <c r="CC34" s="1">
        <v>0</v>
      </c>
      <c r="CD34" s="1">
        <v>0</v>
      </c>
      <c r="CE34" s="1">
        <v>327.39999999999901</v>
      </c>
      <c r="CF34" s="1">
        <v>15</v>
      </c>
      <c r="CG34" s="1">
        <v>0</v>
      </c>
      <c r="CH34" s="1">
        <v>1400.4</v>
      </c>
      <c r="CI34" s="1">
        <v>0</v>
      </c>
      <c r="CJ34" s="1">
        <v>0</v>
      </c>
      <c r="CK34" s="1">
        <v>0</v>
      </c>
      <c r="CL34" s="1">
        <v>0</v>
      </c>
      <c r="CM34" s="1">
        <v>0</v>
      </c>
      <c r="CN34" s="1">
        <v>0</v>
      </c>
      <c r="CO34" s="1">
        <v>0</v>
      </c>
      <c r="CP34" s="1">
        <v>0</v>
      </c>
      <c r="CQ34" s="1">
        <v>0</v>
      </c>
      <c r="CR34" s="1">
        <v>0</v>
      </c>
      <c r="CS34" s="1">
        <v>0</v>
      </c>
      <c r="CT34" s="1">
        <v>501.3</v>
      </c>
      <c r="CU34" s="1">
        <v>0</v>
      </c>
      <c r="CV34" s="1">
        <v>0</v>
      </c>
      <c r="CW34" s="1">
        <v>0</v>
      </c>
      <c r="CX34" s="1">
        <v>0</v>
      </c>
      <c r="CY34" s="1">
        <v>0</v>
      </c>
      <c r="CZ34" s="1">
        <v>175.6</v>
      </c>
      <c r="DA34" s="1">
        <v>0</v>
      </c>
      <c r="DB34" s="1">
        <v>0</v>
      </c>
      <c r="DC34" s="1">
        <v>0</v>
      </c>
      <c r="DD34" s="1">
        <v>0</v>
      </c>
      <c r="DE34" s="1">
        <v>0</v>
      </c>
      <c r="DF34" s="1">
        <v>0</v>
      </c>
      <c r="DG34" s="1">
        <v>34.6</v>
      </c>
      <c r="DH34" s="1">
        <v>118.3</v>
      </c>
      <c r="DI34" s="1">
        <v>105.2</v>
      </c>
      <c r="DJ34" s="1">
        <v>0</v>
      </c>
      <c r="DK34" s="1">
        <v>0</v>
      </c>
      <c r="DL34" s="1">
        <v>0</v>
      </c>
      <c r="DM34" s="1">
        <v>275.49999999999989</v>
      </c>
      <c r="DN34" s="1">
        <v>209.79999999999899</v>
      </c>
      <c r="DO34" s="1">
        <v>0</v>
      </c>
      <c r="DP34" s="1">
        <v>0</v>
      </c>
      <c r="DQ34" s="1">
        <v>0</v>
      </c>
      <c r="DR34" s="1">
        <v>152</v>
      </c>
      <c r="DS34" s="1">
        <v>0</v>
      </c>
      <c r="DT34" s="1">
        <v>86.8</v>
      </c>
      <c r="DU34" s="1">
        <v>0</v>
      </c>
      <c r="DV34" s="1">
        <v>9</v>
      </c>
      <c r="DW34" s="1">
        <v>0</v>
      </c>
      <c r="DX34" s="1">
        <v>0</v>
      </c>
      <c r="DY34" s="1">
        <v>0</v>
      </c>
      <c r="DZ34" s="1">
        <v>17.3</v>
      </c>
      <c r="EA34" s="1">
        <v>0</v>
      </c>
      <c r="EB34" s="1">
        <v>0</v>
      </c>
      <c r="EC34" s="1">
        <v>0</v>
      </c>
      <c r="ED34" s="1">
        <v>0</v>
      </c>
      <c r="EE34" s="1">
        <v>471.3</v>
      </c>
      <c r="EF34" s="1">
        <v>0</v>
      </c>
      <c r="EG34" s="1">
        <v>102.89999999999999</v>
      </c>
      <c r="EH34" s="1">
        <v>0</v>
      </c>
      <c r="EI34" s="1">
        <v>0</v>
      </c>
      <c r="EJ34" s="1">
        <v>0</v>
      </c>
      <c r="EK34" s="1">
        <v>39.5</v>
      </c>
      <c r="EL34" s="1">
        <v>0</v>
      </c>
      <c r="EM34" s="1">
        <v>0</v>
      </c>
      <c r="EN34" s="1">
        <v>0</v>
      </c>
      <c r="EO34" s="1">
        <v>0</v>
      </c>
      <c r="EP34" s="1">
        <v>0</v>
      </c>
      <c r="EQ34" s="1">
        <v>0</v>
      </c>
      <c r="ER34" s="1">
        <v>0</v>
      </c>
      <c r="ES34" s="1">
        <v>0</v>
      </c>
      <c r="ET34" s="1">
        <v>0</v>
      </c>
      <c r="EU34" s="1">
        <v>0</v>
      </c>
      <c r="EV34" s="1">
        <v>0</v>
      </c>
      <c r="EW34" s="1">
        <v>38.5</v>
      </c>
      <c r="EX34" s="1">
        <v>0</v>
      </c>
      <c r="EY34" s="1">
        <v>0</v>
      </c>
      <c r="EZ34" s="1">
        <v>62.5</v>
      </c>
      <c r="FA34" s="1">
        <v>242.6</v>
      </c>
      <c r="FB34" s="1">
        <v>0</v>
      </c>
      <c r="FC34" s="1">
        <v>0</v>
      </c>
      <c r="FD34" s="1">
        <v>0</v>
      </c>
      <c r="FE34" s="1">
        <v>0</v>
      </c>
      <c r="FF34" s="1">
        <v>0</v>
      </c>
      <c r="FG34" s="1">
        <v>0</v>
      </c>
      <c r="FH34" s="1">
        <v>0</v>
      </c>
      <c r="FI34" s="1">
        <v>0</v>
      </c>
      <c r="FJ34" s="1">
        <v>0</v>
      </c>
      <c r="FK34" s="1">
        <v>0</v>
      </c>
      <c r="FL34" s="1">
        <v>0</v>
      </c>
      <c r="FM34" s="1">
        <v>0</v>
      </c>
      <c r="FN34" s="1">
        <v>0</v>
      </c>
      <c r="FO34" s="1">
        <v>31.7</v>
      </c>
      <c r="FP34" s="1">
        <v>0</v>
      </c>
      <c r="FQ34" s="1">
        <v>0</v>
      </c>
      <c r="FR34" s="1">
        <v>0</v>
      </c>
      <c r="FS34" s="1">
        <v>0</v>
      </c>
      <c r="FT34" s="1">
        <v>0</v>
      </c>
      <c r="FU34" s="1">
        <v>0</v>
      </c>
      <c r="FV34" s="1">
        <v>191.2</v>
      </c>
      <c r="FW34" s="1">
        <v>0</v>
      </c>
      <c r="FX34" s="1">
        <v>88.7</v>
      </c>
      <c r="FY34" s="1">
        <v>0</v>
      </c>
      <c r="FZ34" s="1">
        <v>0</v>
      </c>
      <c r="GA34" s="1">
        <v>0</v>
      </c>
      <c r="GB34" s="1">
        <v>0</v>
      </c>
      <c r="GC34" s="1">
        <v>0</v>
      </c>
      <c r="GD34" s="1">
        <v>0</v>
      </c>
      <c r="GE34" s="1">
        <v>0</v>
      </c>
      <c r="GF34" s="1">
        <v>0</v>
      </c>
      <c r="GG34" s="1">
        <v>79.7</v>
      </c>
      <c r="GH34" s="1">
        <v>0</v>
      </c>
      <c r="GI34" s="1">
        <v>0</v>
      </c>
      <c r="GJ34" s="1">
        <v>0</v>
      </c>
      <c r="GK34" s="1">
        <v>57.8</v>
      </c>
      <c r="GL34" s="1">
        <v>0</v>
      </c>
      <c r="GM34" s="1">
        <v>144.6</v>
      </c>
      <c r="GN34" s="1">
        <v>0</v>
      </c>
      <c r="GO34" s="1">
        <v>0</v>
      </c>
      <c r="GP34" s="1">
        <v>0</v>
      </c>
      <c r="GQ34" s="1">
        <v>0</v>
      </c>
      <c r="GR34" s="1">
        <v>0</v>
      </c>
      <c r="GS34" s="1">
        <v>0</v>
      </c>
      <c r="GT34" s="1">
        <v>0</v>
      </c>
      <c r="GU34" s="1">
        <v>32</v>
      </c>
      <c r="GV34" s="1">
        <v>25.1</v>
      </c>
      <c r="GW34" s="1">
        <v>0</v>
      </c>
      <c r="GX34" s="1">
        <v>0</v>
      </c>
      <c r="GY34" s="1">
        <v>312.7</v>
      </c>
      <c r="GZ34" s="1">
        <v>0</v>
      </c>
      <c r="HA34" s="1">
        <v>0</v>
      </c>
      <c r="HB34" s="1">
        <v>60.2</v>
      </c>
      <c r="HC34" s="1">
        <v>0</v>
      </c>
      <c r="HD34" s="1">
        <v>0</v>
      </c>
      <c r="HE34" s="1">
        <v>0</v>
      </c>
      <c r="HF34" s="1">
        <v>67.7</v>
      </c>
      <c r="HG34" s="1">
        <v>0</v>
      </c>
      <c r="HH34" s="1"/>
    </row>
    <row r="35" spans="1:216" x14ac:dyDescent="0.25">
      <c r="A35" t="s">
        <v>10</v>
      </c>
      <c r="B35" t="s">
        <v>249</v>
      </c>
      <c r="C35" t="str">
        <f t="shared" si="0"/>
        <v>RAZIS-EN</v>
      </c>
      <c r="D35">
        <v>96.800000000000011</v>
      </c>
      <c r="E35" s="1">
        <v>0</v>
      </c>
      <c r="F35" s="1">
        <v>0</v>
      </c>
      <c r="G35" s="1">
        <v>0</v>
      </c>
      <c r="H35" s="1">
        <v>0</v>
      </c>
      <c r="I35" s="1">
        <v>0</v>
      </c>
      <c r="J35" s="1">
        <v>543.4</v>
      </c>
      <c r="K35" s="1">
        <v>0</v>
      </c>
      <c r="L35" s="1">
        <v>7.2</v>
      </c>
      <c r="M35" s="1">
        <v>0</v>
      </c>
      <c r="N35" s="1">
        <v>40.299999999999997</v>
      </c>
      <c r="O35" s="1">
        <v>0</v>
      </c>
      <c r="P35" s="1">
        <v>0</v>
      </c>
      <c r="Q35" s="1">
        <v>126.1</v>
      </c>
      <c r="R35" s="1">
        <v>416.4</v>
      </c>
      <c r="S35" s="1">
        <v>0</v>
      </c>
      <c r="T35" s="1">
        <v>5599.8</v>
      </c>
      <c r="U35" s="1">
        <v>0</v>
      </c>
      <c r="V35" s="1">
        <v>237.89999999999998</v>
      </c>
      <c r="W35" s="1">
        <v>0</v>
      </c>
      <c r="X35" s="1">
        <v>0</v>
      </c>
      <c r="Y35" s="1">
        <v>0</v>
      </c>
      <c r="Z35" s="1">
        <v>0</v>
      </c>
      <c r="AA35" s="1">
        <v>95</v>
      </c>
      <c r="AB35" s="1">
        <v>0</v>
      </c>
      <c r="AC35" s="1">
        <v>90.9</v>
      </c>
      <c r="AD35" s="1">
        <v>0</v>
      </c>
      <c r="AE35" s="1">
        <v>0</v>
      </c>
      <c r="AF35" s="1">
        <v>0</v>
      </c>
      <c r="AG35" s="1">
        <v>0</v>
      </c>
      <c r="AH35" s="1">
        <v>0</v>
      </c>
      <c r="AI35" s="1">
        <v>211</v>
      </c>
      <c r="AJ35" s="1">
        <v>5366.1</v>
      </c>
      <c r="AK35" s="1">
        <v>0</v>
      </c>
      <c r="AL35" s="1">
        <v>1268.899999999998</v>
      </c>
      <c r="AM35" s="1">
        <v>0</v>
      </c>
      <c r="AN35" s="1">
        <v>265.89999999999998</v>
      </c>
      <c r="AO35" s="1">
        <v>0</v>
      </c>
      <c r="AP35" s="1">
        <v>0</v>
      </c>
      <c r="AQ35" s="1">
        <v>0</v>
      </c>
      <c r="AR35" s="1">
        <v>0</v>
      </c>
      <c r="AS35" s="1">
        <v>348.5</v>
      </c>
      <c r="AT35" s="1">
        <v>28.4</v>
      </c>
      <c r="AU35" s="1">
        <v>0</v>
      </c>
      <c r="AV35" s="1">
        <v>0</v>
      </c>
      <c r="AW35" s="1">
        <v>504.5</v>
      </c>
      <c r="AX35" s="1">
        <v>122</v>
      </c>
      <c r="AY35" s="1">
        <v>458.2</v>
      </c>
      <c r="AZ35" s="1">
        <v>0</v>
      </c>
      <c r="BA35" s="1">
        <v>48.4</v>
      </c>
      <c r="BB35" s="1">
        <v>17.7</v>
      </c>
      <c r="BC35" s="1">
        <v>0</v>
      </c>
      <c r="BD35" s="1">
        <v>3705.8</v>
      </c>
      <c r="BE35" s="1">
        <v>1457.3</v>
      </c>
      <c r="BF35" s="1">
        <v>435.3</v>
      </c>
      <c r="BG35" s="1">
        <v>196</v>
      </c>
      <c r="BH35" s="1">
        <v>1989.3</v>
      </c>
      <c r="BI35" s="1">
        <v>0</v>
      </c>
      <c r="BJ35" s="1">
        <v>0</v>
      </c>
      <c r="BK35" s="1">
        <v>0</v>
      </c>
      <c r="BL35" s="1">
        <v>1045.8</v>
      </c>
      <c r="BM35" s="1">
        <v>21.5</v>
      </c>
      <c r="BN35" s="1">
        <v>793.39999999999895</v>
      </c>
      <c r="BO35" s="1">
        <v>319.39999999999901</v>
      </c>
      <c r="BP35" s="1">
        <v>0</v>
      </c>
      <c r="BQ35" s="1">
        <v>595</v>
      </c>
      <c r="BR35" s="1">
        <v>36</v>
      </c>
      <c r="BS35" s="1">
        <v>0</v>
      </c>
      <c r="BT35" s="1">
        <v>1031</v>
      </c>
      <c r="BU35" s="1">
        <v>20</v>
      </c>
      <c r="BV35" s="1">
        <v>0</v>
      </c>
      <c r="BW35" s="1">
        <v>0</v>
      </c>
      <c r="BX35" s="1">
        <v>5789.5999999999904</v>
      </c>
      <c r="BY35" s="1">
        <v>0</v>
      </c>
      <c r="BZ35" s="1">
        <v>0</v>
      </c>
      <c r="CA35" s="1">
        <v>1026.0999999999999</v>
      </c>
      <c r="CB35" s="1">
        <v>0</v>
      </c>
      <c r="CC35" s="1">
        <v>0</v>
      </c>
      <c r="CD35" s="1">
        <v>9.1</v>
      </c>
      <c r="CE35" s="1">
        <v>73.5</v>
      </c>
      <c r="CF35" s="1">
        <v>333.3</v>
      </c>
      <c r="CG35" s="1">
        <v>4.7</v>
      </c>
      <c r="CH35" s="1">
        <v>106962.2999999999</v>
      </c>
      <c r="CI35" s="1">
        <v>0</v>
      </c>
      <c r="CJ35" s="1">
        <v>362.3</v>
      </c>
      <c r="CK35" s="1">
        <v>310</v>
      </c>
      <c r="CL35" s="1">
        <v>454</v>
      </c>
      <c r="CM35" s="1">
        <v>299.5</v>
      </c>
      <c r="CN35" s="1">
        <v>0</v>
      </c>
      <c r="CO35" s="1">
        <v>0</v>
      </c>
      <c r="CP35" s="1">
        <v>0</v>
      </c>
      <c r="CQ35" s="1">
        <v>1683.3</v>
      </c>
      <c r="CR35" s="1">
        <v>0</v>
      </c>
      <c r="CS35" s="1">
        <v>0</v>
      </c>
      <c r="CT35" s="1">
        <v>11844.3</v>
      </c>
      <c r="CU35" s="1">
        <v>0</v>
      </c>
      <c r="CV35" s="1">
        <v>51.6</v>
      </c>
      <c r="CW35" s="1">
        <v>640.59999999999991</v>
      </c>
      <c r="CX35" s="1">
        <v>0</v>
      </c>
      <c r="CY35" s="1">
        <v>115.3</v>
      </c>
      <c r="CZ35" s="1">
        <v>171</v>
      </c>
      <c r="DA35" s="1">
        <v>313.60000000000002</v>
      </c>
      <c r="DB35" s="1">
        <v>0</v>
      </c>
      <c r="DC35" s="1">
        <v>0</v>
      </c>
      <c r="DD35" s="1">
        <v>196</v>
      </c>
      <c r="DE35" s="1">
        <v>0</v>
      </c>
      <c r="DF35" s="1">
        <v>0</v>
      </c>
      <c r="DG35" s="1">
        <v>134.6</v>
      </c>
      <c r="DH35" s="1">
        <v>41</v>
      </c>
      <c r="DI35" s="1">
        <v>1597.1</v>
      </c>
      <c r="DJ35" s="1">
        <v>44</v>
      </c>
      <c r="DK35" s="1">
        <v>309.89999999999895</v>
      </c>
      <c r="DL35" s="1">
        <v>16.2</v>
      </c>
      <c r="DM35" s="1">
        <v>4082.3999999999992</v>
      </c>
      <c r="DN35" s="1">
        <v>5957.2000000000007</v>
      </c>
      <c r="DO35" s="1">
        <v>0</v>
      </c>
      <c r="DP35" s="1">
        <v>0</v>
      </c>
      <c r="DQ35" s="1">
        <v>44.8</v>
      </c>
      <c r="DR35" s="1">
        <v>0</v>
      </c>
      <c r="DS35" s="1">
        <v>0</v>
      </c>
      <c r="DT35" s="1">
        <v>2297.3999999999901</v>
      </c>
      <c r="DU35" s="1">
        <v>223.7</v>
      </c>
      <c r="DV35" s="1">
        <v>0</v>
      </c>
      <c r="DW35" s="1">
        <v>82.3</v>
      </c>
      <c r="DX35" s="1">
        <v>42.6</v>
      </c>
      <c r="DY35" s="1">
        <v>31.4</v>
      </c>
      <c r="DZ35" s="1">
        <v>728.9</v>
      </c>
      <c r="EA35" s="1">
        <v>440.4</v>
      </c>
      <c r="EB35" s="1">
        <v>15.1</v>
      </c>
      <c r="EC35" s="1">
        <v>7.5</v>
      </c>
      <c r="ED35" s="1">
        <v>0</v>
      </c>
      <c r="EE35" s="1">
        <v>1028.2</v>
      </c>
      <c r="EF35" s="1">
        <v>0</v>
      </c>
      <c r="EG35" s="1">
        <v>0</v>
      </c>
      <c r="EH35" s="1">
        <v>120</v>
      </c>
      <c r="EI35" s="1">
        <v>0</v>
      </c>
      <c r="EJ35" s="1">
        <v>602.6</v>
      </c>
      <c r="EK35" s="1">
        <v>152.4</v>
      </c>
      <c r="EL35" s="1">
        <v>835.19999999999902</v>
      </c>
      <c r="EM35" s="1">
        <v>0</v>
      </c>
      <c r="EN35" s="1">
        <v>0</v>
      </c>
      <c r="EO35" s="1">
        <v>27.599999999999898</v>
      </c>
      <c r="EP35" s="1">
        <v>515</v>
      </c>
      <c r="EQ35" s="1">
        <v>0</v>
      </c>
      <c r="ER35" s="1">
        <v>260.20000000000005</v>
      </c>
      <c r="ES35" s="1">
        <v>0</v>
      </c>
      <c r="ET35" s="1">
        <v>0</v>
      </c>
      <c r="EU35" s="1">
        <v>155.4</v>
      </c>
      <c r="EV35" s="1">
        <v>0</v>
      </c>
      <c r="EW35" s="1">
        <v>0</v>
      </c>
      <c r="EX35" s="1">
        <v>451.8</v>
      </c>
      <c r="EY35" s="1">
        <v>491.9</v>
      </c>
      <c r="EZ35" s="1">
        <v>726.99999999999989</v>
      </c>
      <c r="FA35" s="1">
        <v>673.30000000000007</v>
      </c>
      <c r="FB35" s="1">
        <v>310.39999999999998</v>
      </c>
      <c r="FC35" s="1">
        <v>0</v>
      </c>
      <c r="FD35" s="1">
        <v>0</v>
      </c>
      <c r="FE35" s="1">
        <v>0</v>
      </c>
      <c r="FF35" s="1">
        <v>109.3</v>
      </c>
      <c r="FG35" s="1">
        <v>0</v>
      </c>
      <c r="FH35" s="1">
        <v>0</v>
      </c>
      <c r="FI35" s="1">
        <v>0</v>
      </c>
      <c r="FJ35" s="1">
        <v>167.3</v>
      </c>
      <c r="FK35" s="1">
        <v>0</v>
      </c>
      <c r="FL35" s="1">
        <v>0</v>
      </c>
      <c r="FM35" s="1">
        <v>0</v>
      </c>
      <c r="FN35" s="1">
        <v>0</v>
      </c>
      <c r="FO35" s="1">
        <v>4763.1000000000004</v>
      </c>
      <c r="FP35" s="1">
        <v>603.6</v>
      </c>
      <c r="FQ35" s="1">
        <v>0</v>
      </c>
      <c r="FR35" s="1">
        <v>0</v>
      </c>
      <c r="FS35" s="1">
        <v>270</v>
      </c>
      <c r="FT35" s="1">
        <v>0</v>
      </c>
      <c r="FU35" s="1">
        <v>0</v>
      </c>
      <c r="FV35" s="1">
        <v>877.90000000000009</v>
      </c>
      <c r="FW35" s="1">
        <v>21.5</v>
      </c>
      <c r="FX35" s="1">
        <v>0</v>
      </c>
      <c r="FY35" s="1">
        <v>0</v>
      </c>
      <c r="FZ35" s="1">
        <v>90</v>
      </c>
      <c r="GA35" s="1">
        <v>0</v>
      </c>
      <c r="GB35" s="1">
        <v>0</v>
      </c>
      <c r="GC35" s="1">
        <v>0</v>
      </c>
      <c r="GD35" s="1">
        <v>0</v>
      </c>
      <c r="GE35" s="1">
        <v>13.8</v>
      </c>
      <c r="GF35" s="1">
        <v>3155.8999999999996</v>
      </c>
      <c r="GG35" s="1">
        <v>806.8</v>
      </c>
      <c r="GH35" s="1">
        <v>247.7</v>
      </c>
      <c r="GI35" s="1">
        <v>0</v>
      </c>
      <c r="GJ35" s="1">
        <v>376.3</v>
      </c>
      <c r="GK35" s="1">
        <v>299.3</v>
      </c>
      <c r="GL35" s="1">
        <v>21.3</v>
      </c>
      <c r="GM35" s="1">
        <v>1564.1000000000001</v>
      </c>
      <c r="GN35" s="1">
        <v>61.2</v>
      </c>
      <c r="GO35" s="1">
        <v>339.9</v>
      </c>
      <c r="GP35" s="1">
        <v>798</v>
      </c>
      <c r="GQ35" s="1">
        <v>340</v>
      </c>
      <c r="GR35" s="1">
        <v>122</v>
      </c>
      <c r="GS35" s="1">
        <v>0</v>
      </c>
      <c r="GT35" s="1">
        <v>0</v>
      </c>
      <c r="GU35" s="1">
        <v>0</v>
      </c>
      <c r="GV35" s="1">
        <v>1258</v>
      </c>
      <c r="GW35" s="1">
        <v>0</v>
      </c>
      <c r="GX35" s="1">
        <v>0</v>
      </c>
      <c r="GY35" s="1">
        <v>193.7</v>
      </c>
      <c r="GZ35" s="1">
        <v>0</v>
      </c>
      <c r="HA35" s="1">
        <v>1101.3999999999901</v>
      </c>
      <c r="HB35" s="1">
        <v>1396.8999999999999</v>
      </c>
      <c r="HC35" s="1">
        <v>0</v>
      </c>
      <c r="HD35" s="1">
        <v>0</v>
      </c>
      <c r="HE35" s="1">
        <v>78.099999999999994</v>
      </c>
      <c r="HF35" s="1">
        <v>0</v>
      </c>
      <c r="HG35" s="1">
        <v>0</v>
      </c>
      <c r="HH35" s="1"/>
    </row>
    <row r="36" spans="1:216" x14ac:dyDescent="0.25">
      <c r="A36" t="s">
        <v>10</v>
      </c>
      <c r="B36" t="s">
        <v>250</v>
      </c>
      <c r="C36" t="str">
        <f t="shared" si="0"/>
        <v>RAZIS-EU</v>
      </c>
      <c r="D36">
        <v>6026.5</v>
      </c>
      <c r="E36" s="1">
        <v>0</v>
      </c>
      <c r="F36" s="1">
        <v>0</v>
      </c>
      <c r="G36" s="1">
        <v>77.3</v>
      </c>
      <c r="H36" s="1">
        <v>0</v>
      </c>
      <c r="I36" s="1">
        <v>0</v>
      </c>
      <c r="J36" s="1">
        <v>0</v>
      </c>
      <c r="K36" s="1">
        <v>0</v>
      </c>
      <c r="L36" s="1">
        <v>444.2</v>
      </c>
      <c r="M36" s="1">
        <v>0</v>
      </c>
      <c r="N36" s="1">
        <v>0</v>
      </c>
      <c r="O36" s="1">
        <v>0</v>
      </c>
      <c r="P36" s="1">
        <v>0</v>
      </c>
      <c r="Q36" s="1">
        <v>0</v>
      </c>
      <c r="R36" s="1">
        <v>0</v>
      </c>
      <c r="S36" s="1">
        <v>0</v>
      </c>
      <c r="T36" s="1">
        <v>41.7</v>
      </c>
      <c r="U36" s="1">
        <v>0</v>
      </c>
      <c r="V36" s="1">
        <v>65.900000000000006</v>
      </c>
      <c r="W36" s="1">
        <v>1020.59999999999</v>
      </c>
      <c r="X36" s="1">
        <v>0</v>
      </c>
      <c r="Y36" s="1">
        <v>0</v>
      </c>
      <c r="Z36" s="1">
        <v>0</v>
      </c>
      <c r="AA36" s="1">
        <v>0</v>
      </c>
      <c r="AB36" s="1">
        <v>0</v>
      </c>
      <c r="AC36" s="1">
        <v>0</v>
      </c>
      <c r="AD36" s="1">
        <v>0</v>
      </c>
      <c r="AE36" s="1">
        <v>0</v>
      </c>
      <c r="AF36" s="1">
        <v>0</v>
      </c>
      <c r="AG36" s="1">
        <v>0</v>
      </c>
      <c r="AH36" s="1">
        <v>0</v>
      </c>
      <c r="AI36" s="1">
        <v>0</v>
      </c>
      <c r="AJ36" s="1">
        <v>531.4</v>
      </c>
      <c r="AK36" s="1">
        <v>0</v>
      </c>
      <c r="AL36" s="1">
        <v>123.6</v>
      </c>
      <c r="AM36" s="1">
        <v>0</v>
      </c>
      <c r="AN36" s="1">
        <v>0</v>
      </c>
      <c r="AO36" s="1">
        <v>0</v>
      </c>
      <c r="AP36" s="1">
        <v>82.6</v>
      </c>
      <c r="AQ36" s="1">
        <v>0</v>
      </c>
      <c r="AR36" s="1">
        <v>0</v>
      </c>
      <c r="AS36" s="1">
        <v>0</v>
      </c>
      <c r="AT36" s="1">
        <v>0</v>
      </c>
      <c r="AU36" s="1">
        <v>0</v>
      </c>
      <c r="AV36" s="1">
        <v>0</v>
      </c>
      <c r="AW36" s="1">
        <v>0</v>
      </c>
      <c r="AX36" s="1">
        <v>0</v>
      </c>
      <c r="AY36" s="1">
        <v>0</v>
      </c>
      <c r="AZ36" s="1">
        <v>0</v>
      </c>
      <c r="BA36" s="1">
        <v>0</v>
      </c>
      <c r="BB36" s="1">
        <v>0</v>
      </c>
      <c r="BC36" s="1">
        <v>0</v>
      </c>
      <c r="BD36" s="1">
        <v>3656.1</v>
      </c>
      <c r="BE36" s="1">
        <v>1920.3</v>
      </c>
      <c r="BF36" s="1">
        <v>125.9</v>
      </c>
      <c r="BG36" s="1">
        <v>0</v>
      </c>
      <c r="BH36" s="1">
        <v>519.9</v>
      </c>
      <c r="BI36" s="1">
        <v>0</v>
      </c>
      <c r="BJ36" s="1">
        <v>0</v>
      </c>
      <c r="BK36" s="1">
        <v>0</v>
      </c>
      <c r="BL36" s="1">
        <v>126.4</v>
      </c>
      <c r="BM36" s="1">
        <v>1550.4</v>
      </c>
      <c r="BN36" s="1">
        <v>0</v>
      </c>
      <c r="BO36" s="1">
        <v>0</v>
      </c>
      <c r="BP36" s="1">
        <v>0</v>
      </c>
      <c r="BQ36" s="1">
        <v>0</v>
      </c>
      <c r="BR36" s="1">
        <v>0</v>
      </c>
      <c r="BS36" s="1">
        <v>0</v>
      </c>
      <c r="BT36" s="1">
        <v>1704.4</v>
      </c>
      <c r="BU36" s="1">
        <v>0</v>
      </c>
      <c r="BV36" s="1">
        <v>0</v>
      </c>
      <c r="BW36" s="1">
        <v>0</v>
      </c>
      <c r="BX36" s="1">
        <v>172.9</v>
      </c>
      <c r="BY36" s="1">
        <v>0</v>
      </c>
      <c r="BZ36" s="1">
        <v>134.30000000000001</v>
      </c>
      <c r="CA36" s="1">
        <v>861.5</v>
      </c>
      <c r="CB36" s="1">
        <v>0</v>
      </c>
      <c r="CC36" s="1">
        <v>0</v>
      </c>
      <c r="CD36" s="1">
        <v>0</v>
      </c>
      <c r="CE36" s="1">
        <v>0</v>
      </c>
      <c r="CF36" s="1">
        <v>0</v>
      </c>
      <c r="CG36" s="1">
        <v>1170.8</v>
      </c>
      <c r="CH36" s="1">
        <v>15393.9</v>
      </c>
      <c r="CI36" s="1">
        <v>0</v>
      </c>
      <c r="CJ36" s="1">
        <v>0</v>
      </c>
      <c r="CK36" s="1">
        <v>0</v>
      </c>
      <c r="CL36" s="1">
        <v>399.4</v>
      </c>
      <c r="CM36" s="1">
        <v>0</v>
      </c>
      <c r="CN36" s="1">
        <v>0</v>
      </c>
      <c r="CO36" s="1">
        <v>0</v>
      </c>
      <c r="CP36" s="1">
        <v>0</v>
      </c>
      <c r="CQ36" s="1">
        <v>0</v>
      </c>
      <c r="CR36" s="1">
        <v>0</v>
      </c>
      <c r="CS36" s="1">
        <v>277.39999999999998</v>
      </c>
      <c r="CT36" s="1">
        <v>168</v>
      </c>
      <c r="CU36" s="1">
        <v>0</v>
      </c>
      <c r="CV36" s="1">
        <v>0</v>
      </c>
      <c r="CW36" s="1">
        <v>0</v>
      </c>
      <c r="CX36" s="1">
        <v>0</v>
      </c>
      <c r="CY36" s="1">
        <v>0</v>
      </c>
      <c r="CZ36" s="1">
        <v>0</v>
      </c>
      <c r="DA36" s="1">
        <v>0</v>
      </c>
      <c r="DB36" s="1">
        <v>0</v>
      </c>
      <c r="DC36" s="1">
        <v>1000</v>
      </c>
      <c r="DD36" s="1">
        <v>0</v>
      </c>
      <c r="DE36" s="1">
        <v>0</v>
      </c>
      <c r="DF36" s="1">
        <v>0</v>
      </c>
      <c r="DG36" s="1">
        <v>0</v>
      </c>
      <c r="DH36" s="1">
        <v>0</v>
      </c>
      <c r="DI36" s="1">
        <v>67.5</v>
      </c>
      <c r="DJ36" s="1">
        <v>0</v>
      </c>
      <c r="DK36" s="1">
        <v>0</v>
      </c>
      <c r="DL36" s="1">
        <v>0</v>
      </c>
      <c r="DM36" s="1">
        <v>0</v>
      </c>
      <c r="DN36" s="1">
        <v>1911.2</v>
      </c>
      <c r="DO36" s="1">
        <v>0</v>
      </c>
      <c r="DP36" s="1">
        <v>0</v>
      </c>
      <c r="DQ36" s="1">
        <v>0</v>
      </c>
      <c r="DR36" s="1">
        <v>0</v>
      </c>
      <c r="DS36" s="1">
        <v>0</v>
      </c>
      <c r="DT36" s="1">
        <v>283.2</v>
      </c>
      <c r="DU36" s="1">
        <v>0</v>
      </c>
      <c r="DV36" s="1">
        <v>0</v>
      </c>
      <c r="DW36" s="1">
        <v>0</v>
      </c>
      <c r="DX36" s="1">
        <v>0</v>
      </c>
      <c r="DY36" s="1">
        <v>0</v>
      </c>
      <c r="DZ36" s="1">
        <v>0</v>
      </c>
      <c r="EA36" s="1">
        <v>0</v>
      </c>
      <c r="EB36" s="1">
        <v>0</v>
      </c>
      <c r="EC36" s="1">
        <v>0</v>
      </c>
      <c r="ED36" s="1">
        <v>0</v>
      </c>
      <c r="EE36" s="1">
        <v>0</v>
      </c>
      <c r="EF36" s="1">
        <v>0</v>
      </c>
      <c r="EG36" s="1">
        <v>0</v>
      </c>
      <c r="EH36" s="1">
        <v>0</v>
      </c>
      <c r="EI36" s="1">
        <v>0</v>
      </c>
      <c r="EJ36" s="1">
        <v>0</v>
      </c>
      <c r="EK36" s="1">
        <v>131.80000000000001</v>
      </c>
      <c r="EL36" s="1">
        <v>0</v>
      </c>
      <c r="EM36" s="1">
        <v>0</v>
      </c>
      <c r="EN36" s="1">
        <v>0</v>
      </c>
      <c r="EO36" s="1">
        <v>0</v>
      </c>
      <c r="EP36" s="1">
        <v>0</v>
      </c>
      <c r="EQ36" s="1">
        <v>0</v>
      </c>
      <c r="ER36" s="1">
        <v>3.4</v>
      </c>
      <c r="ES36" s="1">
        <v>0</v>
      </c>
      <c r="ET36" s="1">
        <v>0</v>
      </c>
      <c r="EU36" s="1">
        <v>0</v>
      </c>
      <c r="EV36" s="1">
        <v>0</v>
      </c>
      <c r="EW36" s="1">
        <v>0</v>
      </c>
      <c r="EX36" s="1">
        <v>0</v>
      </c>
      <c r="EY36" s="1">
        <v>0</v>
      </c>
      <c r="EZ36" s="1">
        <v>1265.9000000000001</v>
      </c>
      <c r="FA36" s="1">
        <v>150.30000000000001</v>
      </c>
      <c r="FB36" s="1">
        <v>0</v>
      </c>
      <c r="FC36" s="1">
        <v>0</v>
      </c>
      <c r="FD36" s="1">
        <v>0</v>
      </c>
      <c r="FE36" s="1">
        <v>0</v>
      </c>
      <c r="FF36" s="1">
        <v>0</v>
      </c>
      <c r="FG36" s="1">
        <v>0</v>
      </c>
      <c r="FH36" s="1">
        <v>0</v>
      </c>
      <c r="FI36" s="1">
        <v>0</v>
      </c>
      <c r="FJ36" s="1">
        <v>0</v>
      </c>
      <c r="FK36" s="1">
        <v>0</v>
      </c>
      <c r="FL36" s="1">
        <v>0</v>
      </c>
      <c r="FM36" s="1">
        <v>0</v>
      </c>
      <c r="FN36" s="1">
        <v>12.2</v>
      </c>
      <c r="FO36" s="1">
        <v>0</v>
      </c>
      <c r="FP36" s="1">
        <v>0</v>
      </c>
      <c r="FQ36" s="1">
        <v>0</v>
      </c>
      <c r="FR36" s="1">
        <v>0</v>
      </c>
      <c r="FS36" s="1">
        <v>0</v>
      </c>
      <c r="FT36" s="1">
        <v>0</v>
      </c>
      <c r="FU36" s="1">
        <v>0</v>
      </c>
      <c r="FV36" s="1">
        <v>165.5</v>
      </c>
      <c r="FW36" s="1">
        <v>0</v>
      </c>
      <c r="FX36" s="1">
        <v>0</v>
      </c>
      <c r="FY36" s="1">
        <v>0</v>
      </c>
      <c r="FZ36" s="1">
        <v>0</v>
      </c>
      <c r="GA36" s="1">
        <v>0</v>
      </c>
      <c r="GB36" s="1">
        <v>0</v>
      </c>
      <c r="GC36" s="1">
        <v>0</v>
      </c>
      <c r="GD36" s="1">
        <v>0</v>
      </c>
      <c r="GE36" s="1">
        <v>0</v>
      </c>
      <c r="GF36" s="1">
        <v>0</v>
      </c>
      <c r="GG36" s="1">
        <v>0</v>
      </c>
      <c r="GH36" s="1">
        <v>0</v>
      </c>
      <c r="GI36" s="1">
        <v>0</v>
      </c>
      <c r="GJ36" s="1">
        <v>0</v>
      </c>
      <c r="GK36" s="1">
        <v>0</v>
      </c>
      <c r="GL36" s="1">
        <v>0</v>
      </c>
      <c r="GM36" s="1">
        <v>0</v>
      </c>
      <c r="GN36" s="1">
        <v>0</v>
      </c>
      <c r="GO36" s="1">
        <v>75</v>
      </c>
      <c r="GP36" s="1">
        <v>0</v>
      </c>
      <c r="GQ36" s="1">
        <v>0</v>
      </c>
      <c r="GR36" s="1">
        <v>362</v>
      </c>
      <c r="GS36" s="1">
        <v>0</v>
      </c>
      <c r="GT36" s="1">
        <v>0</v>
      </c>
      <c r="GU36" s="1">
        <v>0</v>
      </c>
      <c r="GV36" s="1">
        <v>0</v>
      </c>
      <c r="GW36" s="1">
        <v>0</v>
      </c>
      <c r="GX36" s="1">
        <v>0</v>
      </c>
      <c r="GY36" s="1">
        <v>0</v>
      </c>
      <c r="GZ36" s="1">
        <v>0</v>
      </c>
      <c r="HA36" s="1">
        <v>99.6</v>
      </c>
      <c r="HB36" s="1">
        <v>0</v>
      </c>
      <c r="HC36" s="1">
        <v>0</v>
      </c>
      <c r="HD36" s="1">
        <v>0</v>
      </c>
      <c r="HE36" s="1">
        <v>163.5</v>
      </c>
      <c r="HF36" s="1">
        <v>243.5</v>
      </c>
      <c r="HG36" s="1">
        <v>0</v>
      </c>
      <c r="HH36" s="1"/>
    </row>
    <row r="37" spans="1:216" x14ac:dyDescent="0.25">
      <c r="A37" t="s">
        <v>10</v>
      </c>
      <c r="B37" t="s">
        <v>251</v>
      </c>
      <c r="C37" t="str">
        <f t="shared" si="0"/>
        <v>RAZIS-ZEU</v>
      </c>
      <c r="D37">
        <v>0</v>
      </c>
      <c r="E37" s="1">
        <v>0</v>
      </c>
      <c r="F37" s="1">
        <v>0</v>
      </c>
      <c r="G37" s="1">
        <v>0</v>
      </c>
      <c r="H37" s="1">
        <v>0</v>
      </c>
      <c r="I37" s="1">
        <v>0</v>
      </c>
      <c r="J37" s="1">
        <v>0</v>
      </c>
      <c r="K37" s="1">
        <v>0</v>
      </c>
      <c r="L37" s="1">
        <v>0</v>
      </c>
      <c r="M37" s="1">
        <v>0</v>
      </c>
      <c r="N37" s="1">
        <v>0</v>
      </c>
      <c r="O37" s="1">
        <v>0</v>
      </c>
      <c r="P37" s="1">
        <v>0</v>
      </c>
      <c r="Q37" s="1">
        <v>0</v>
      </c>
      <c r="R37" s="1">
        <v>0</v>
      </c>
      <c r="S37" s="1">
        <v>0</v>
      </c>
      <c r="T37" s="1">
        <v>0</v>
      </c>
      <c r="U37" s="1">
        <v>0</v>
      </c>
      <c r="V37" s="1">
        <v>0</v>
      </c>
      <c r="W37" s="1">
        <v>0</v>
      </c>
      <c r="X37" s="1">
        <v>0</v>
      </c>
      <c r="Y37" s="1">
        <v>0</v>
      </c>
      <c r="Z37" s="1">
        <v>0</v>
      </c>
      <c r="AA37" s="1">
        <v>0</v>
      </c>
      <c r="AB37" s="1">
        <v>0</v>
      </c>
      <c r="AC37" s="1">
        <v>0</v>
      </c>
      <c r="AD37" s="1">
        <v>0</v>
      </c>
      <c r="AE37" s="1">
        <v>0</v>
      </c>
      <c r="AF37" s="1">
        <v>0</v>
      </c>
      <c r="AG37" s="1">
        <v>0</v>
      </c>
      <c r="AH37" s="1">
        <v>0</v>
      </c>
      <c r="AI37" s="1">
        <v>0</v>
      </c>
      <c r="AJ37" s="1">
        <v>0</v>
      </c>
      <c r="AK37" s="1">
        <v>0</v>
      </c>
      <c r="AL37" s="1">
        <v>0</v>
      </c>
      <c r="AM37" s="1">
        <v>0</v>
      </c>
      <c r="AN37" s="1">
        <v>0</v>
      </c>
      <c r="AO37" s="1">
        <v>0</v>
      </c>
      <c r="AP37" s="1">
        <v>0</v>
      </c>
      <c r="AQ37" s="1">
        <v>0</v>
      </c>
      <c r="AR37" s="1">
        <v>0</v>
      </c>
      <c r="AS37" s="1">
        <v>0</v>
      </c>
      <c r="AT37" s="1">
        <v>0</v>
      </c>
      <c r="AU37" s="1">
        <v>0</v>
      </c>
      <c r="AV37" s="1">
        <v>0</v>
      </c>
      <c r="AW37" s="1">
        <v>0</v>
      </c>
      <c r="AX37" s="1">
        <v>0</v>
      </c>
      <c r="AY37" s="1">
        <v>0</v>
      </c>
      <c r="AZ37" s="1">
        <v>0</v>
      </c>
      <c r="BA37" s="1">
        <v>0</v>
      </c>
      <c r="BB37" s="1">
        <v>0</v>
      </c>
      <c r="BC37" s="1">
        <v>0</v>
      </c>
      <c r="BD37" s="1">
        <v>0</v>
      </c>
      <c r="BE37" s="1">
        <v>0</v>
      </c>
      <c r="BF37" s="1">
        <v>0</v>
      </c>
      <c r="BG37" s="1">
        <v>0</v>
      </c>
      <c r="BH37" s="1">
        <v>0</v>
      </c>
      <c r="BI37" s="1">
        <v>0</v>
      </c>
      <c r="BJ37" s="1">
        <v>0</v>
      </c>
      <c r="BK37" s="1">
        <v>0</v>
      </c>
      <c r="BL37" s="1">
        <v>0</v>
      </c>
      <c r="BM37" s="1">
        <v>0</v>
      </c>
      <c r="BN37" s="1">
        <v>90.6</v>
      </c>
      <c r="BO37" s="1">
        <v>0</v>
      </c>
      <c r="BP37" s="1">
        <v>0</v>
      </c>
      <c r="BQ37" s="1">
        <v>0</v>
      </c>
      <c r="BR37" s="1">
        <v>0</v>
      </c>
      <c r="BS37" s="1">
        <v>0</v>
      </c>
      <c r="BT37" s="1">
        <v>0</v>
      </c>
      <c r="BU37" s="1">
        <v>38.700000000000003</v>
      </c>
      <c r="BV37" s="1">
        <v>0</v>
      </c>
      <c r="BW37" s="1">
        <v>0</v>
      </c>
      <c r="BX37" s="1">
        <v>0</v>
      </c>
      <c r="BY37" s="1">
        <v>0</v>
      </c>
      <c r="BZ37" s="1">
        <v>0</v>
      </c>
      <c r="CA37" s="1">
        <v>0</v>
      </c>
      <c r="CB37" s="1">
        <v>0</v>
      </c>
      <c r="CC37" s="1">
        <v>0</v>
      </c>
      <c r="CD37" s="1">
        <v>0</v>
      </c>
      <c r="CE37" s="1">
        <v>0</v>
      </c>
      <c r="CF37" s="1">
        <v>0</v>
      </c>
      <c r="CG37" s="1">
        <v>0</v>
      </c>
      <c r="CH37" s="1">
        <v>497</v>
      </c>
      <c r="CI37" s="1">
        <v>0</v>
      </c>
      <c r="CJ37" s="1">
        <v>0</v>
      </c>
      <c r="CK37" s="1">
        <v>0</v>
      </c>
      <c r="CL37" s="1">
        <v>0</v>
      </c>
      <c r="CM37" s="1">
        <v>0</v>
      </c>
      <c r="CN37" s="1">
        <v>0</v>
      </c>
      <c r="CO37" s="1">
        <v>0</v>
      </c>
      <c r="CP37" s="1">
        <v>0</v>
      </c>
      <c r="CQ37" s="1">
        <v>0</v>
      </c>
      <c r="CR37" s="1">
        <v>0</v>
      </c>
      <c r="CS37" s="1">
        <v>0</v>
      </c>
      <c r="CT37" s="1">
        <v>3163.4</v>
      </c>
      <c r="CU37" s="1">
        <v>0</v>
      </c>
      <c r="CV37" s="1">
        <v>0</v>
      </c>
      <c r="CW37" s="1">
        <v>0</v>
      </c>
      <c r="CX37" s="1">
        <v>0</v>
      </c>
      <c r="CY37" s="1">
        <v>0</v>
      </c>
      <c r="CZ37" s="1">
        <v>0</v>
      </c>
      <c r="DA37" s="1">
        <v>0</v>
      </c>
      <c r="DB37" s="1">
        <v>0</v>
      </c>
      <c r="DC37" s="1">
        <v>0</v>
      </c>
      <c r="DD37" s="1">
        <v>0</v>
      </c>
      <c r="DE37" s="1">
        <v>0</v>
      </c>
      <c r="DF37" s="1">
        <v>0</v>
      </c>
      <c r="DG37" s="1">
        <v>0</v>
      </c>
      <c r="DH37" s="1">
        <v>0</v>
      </c>
      <c r="DI37" s="1">
        <v>0</v>
      </c>
      <c r="DJ37" s="1">
        <v>0</v>
      </c>
      <c r="DK37" s="1">
        <v>0</v>
      </c>
      <c r="DL37" s="1">
        <v>0</v>
      </c>
      <c r="DM37" s="1">
        <v>0</v>
      </c>
      <c r="DN37" s="1">
        <v>0</v>
      </c>
      <c r="DO37" s="1">
        <v>0</v>
      </c>
      <c r="DP37" s="1">
        <v>0</v>
      </c>
      <c r="DQ37" s="1">
        <v>0</v>
      </c>
      <c r="DR37" s="1">
        <v>0</v>
      </c>
      <c r="DS37" s="1">
        <v>0</v>
      </c>
      <c r="DT37" s="1">
        <v>0</v>
      </c>
      <c r="DU37" s="1">
        <v>0</v>
      </c>
      <c r="DV37" s="1">
        <v>0</v>
      </c>
      <c r="DW37" s="1">
        <v>0</v>
      </c>
      <c r="DX37" s="1">
        <v>0</v>
      </c>
      <c r="DY37" s="1">
        <v>0</v>
      </c>
      <c r="DZ37" s="1">
        <v>0</v>
      </c>
      <c r="EA37" s="1">
        <v>0</v>
      </c>
      <c r="EB37" s="1">
        <v>0</v>
      </c>
      <c r="EC37" s="1">
        <v>0</v>
      </c>
      <c r="ED37" s="1">
        <v>0</v>
      </c>
      <c r="EE37" s="1">
        <v>0</v>
      </c>
      <c r="EF37" s="1">
        <v>0</v>
      </c>
      <c r="EG37" s="1">
        <v>0</v>
      </c>
      <c r="EH37" s="1">
        <v>0</v>
      </c>
      <c r="EI37" s="1">
        <v>0</v>
      </c>
      <c r="EJ37" s="1">
        <v>0</v>
      </c>
      <c r="EK37" s="1">
        <v>0</v>
      </c>
      <c r="EL37" s="1">
        <v>0</v>
      </c>
      <c r="EM37" s="1">
        <v>0</v>
      </c>
      <c r="EN37" s="1">
        <v>96.8</v>
      </c>
      <c r="EO37" s="1">
        <v>0</v>
      </c>
      <c r="EP37" s="1">
        <v>0</v>
      </c>
      <c r="EQ37" s="1">
        <v>0</v>
      </c>
      <c r="ER37" s="1">
        <v>0</v>
      </c>
      <c r="ES37" s="1">
        <v>0</v>
      </c>
      <c r="ET37" s="1">
        <v>0</v>
      </c>
      <c r="EU37" s="1">
        <v>0</v>
      </c>
      <c r="EV37" s="1">
        <v>0</v>
      </c>
      <c r="EW37" s="1">
        <v>0</v>
      </c>
      <c r="EX37" s="1">
        <v>0</v>
      </c>
      <c r="EY37" s="1">
        <v>0</v>
      </c>
      <c r="EZ37" s="1">
        <v>0</v>
      </c>
      <c r="FA37" s="1">
        <v>0</v>
      </c>
      <c r="FB37" s="1">
        <v>0</v>
      </c>
      <c r="FC37" s="1">
        <v>0</v>
      </c>
      <c r="FD37" s="1">
        <v>0</v>
      </c>
      <c r="FE37" s="1">
        <v>0</v>
      </c>
      <c r="FF37" s="1">
        <v>0</v>
      </c>
      <c r="FG37" s="1">
        <v>0</v>
      </c>
      <c r="FH37" s="1">
        <v>0</v>
      </c>
      <c r="FI37" s="1">
        <v>0</v>
      </c>
      <c r="FJ37" s="1">
        <v>0</v>
      </c>
      <c r="FK37" s="1">
        <v>0</v>
      </c>
      <c r="FL37" s="1">
        <v>0</v>
      </c>
      <c r="FM37" s="1">
        <v>0</v>
      </c>
      <c r="FN37" s="1">
        <v>0</v>
      </c>
      <c r="FO37" s="1">
        <v>1849.5</v>
      </c>
      <c r="FP37" s="1">
        <v>0</v>
      </c>
      <c r="FQ37" s="1">
        <v>0</v>
      </c>
      <c r="FR37" s="1">
        <v>0</v>
      </c>
      <c r="FS37" s="1">
        <v>531.20000000000005</v>
      </c>
      <c r="FT37" s="1">
        <v>0</v>
      </c>
      <c r="FU37" s="1">
        <v>51.5</v>
      </c>
      <c r="FV37" s="1">
        <v>0</v>
      </c>
      <c r="FW37" s="1">
        <v>0</v>
      </c>
      <c r="FX37" s="1">
        <v>0</v>
      </c>
      <c r="FY37" s="1">
        <v>0</v>
      </c>
      <c r="FZ37" s="1">
        <v>0</v>
      </c>
      <c r="GA37" s="1">
        <v>0</v>
      </c>
      <c r="GB37" s="1">
        <v>0</v>
      </c>
      <c r="GC37" s="1">
        <v>0</v>
      </c>
      <c r="GD37" s="1">
        <v>0</v>
      </c>
      <c r="GE37" s="1">
        <v>0</v>
      </c>
      <c r="GF37" s="1">
        <v>0</v>
      </c>
      <c r="GG37" s="1">
        <v>0</v>
      </c>
      <c r="GH37" s="1">
        <v>0</v>
      </c>
      <c r="GI37" s="1">
        <v>0</v>
      </c>
      <c r="GJ37" s="1">
        <v>0</v>
      </c>
      <c r="GK37" s="1">
        <v>0</v>
      </c>
      <c r="GL37" s="1">
        <v>0</v>
      </c>
      <c r="GM37" s="1">
        <v>45</v>
      </c>
      <c r="GN37" s="1">
        <v>0</v>
      </c>
      <c r="GO37" s="1">
        <v>0</v>
      </c>
      <c r="GP37" s="1">
        <v>0</v>
      </c>
      <c r="GQ37" s="1">
        <v>0</v>
      </c>
      <c r="GR37" s="1">
        <v>0</v>
      </c>
      <c r="GS37" s="1">
        <v>0</v>
      </c>
      <c r="GT37" s="1">
        <v>0</v>
      </c>
      <c r="GU37" s="1">
        <v>0</v>
      </c>
      <c r="GV37" s="1">
        <v>0</v>
      </c>
      <c r="GW37" s="1">
        <v>0</v>
      </c>
      <c r="GX37" s="1">
        <v>0</v>
      </c>
      <c r="GY37" s="1">
        <v>0</v>
      </c>
      <c r="GZ37" s="1">
        <v>0</v>
      </c>
      <c r="HA37" s="1">
        <v>0</v>
      </c>
      <c r="HB37" s="1">
        <v>0</v>
      </c>
      <c r="HC37" s="1">
        <v>0</v>
      </c>
      <c r="HD37" s="1">
        <v>0</v>
      </c>
      <c r="HE37" s="1">
        <v>0</v>
      </c>
      <c r="HF37" s="1">
        <v>0</v>
      </c>
      <c r="HG37" s="1">
        <v>0</v>
      </c>
      <c r="HH37" s="1"/>
    </row>
    <row r="38" spans="1:216" x14ac:dyDescent="0.25">
      <c r="A38" t="s">
        <v>11</v>
      </c>
      <c r="B38" t="s">
        <v>249</v>
      </c>
      <c r="C38" t="str">
        <f t="shared" si="0"/>
        <v>SOLE-EN</v>
      </c>
      <c r="D38">
        <v>27159.199999999979</v>
      </c>
      <c r="E38" s="1">
        <v>2255.1</v>
      </c>
      <c r="F38" s="1">
        <v>5160.2</v>
      </c>
      <c r="G38" s="1">
        <v>4712.7</v>
      </c>
      <c r="H38" s="1">
        <v>1284</v>
      </c>
      <c r="I38" s="1">
        <v>2273.6999999999998</v>
      </c>
      <c r="J38" s="1">
        <v>12569.4</v>
      </c>
      <c r="K38" s="1">
        <v>0</v>
      </c>
      <c r="L38" s="1">
        <v>6362.3</v>
      </c>
      <c r="M38" s="1">
        <v>1302</v>
      </c>
      <c r="N38" s="1">
        <v>3352.5</v>
      </c>
      <c r="O38" s="1">
        <v>2504.5</v>
      </c>
      <c r="P38" s="1">
        <v>4052.8</v>
      </c>
      <c r="Q38" s="1">
        <v>11867.799999999997</v>
      </c>
      <c r="R38" s="1">
        <v>30104.300000000003</v>
      </c>
      <c r="S38" s="1">
        <v>0</v>
      </c>
      <c r="T38" s="1">
        <v>81203.199999999997</v>
      </c>
      <c r="U38" s="1">
        <v>7173.9000000000015</v>
      </c>
      <c r="V38" s="1">
        <v>15472.8</v>
      </c>
      <c r="W38" s="1">
        <v>4344.7</v>
      </c>
      <c r="X38" s="1">
        <v>1862.8</v>
      </c>
      <c r="Y38" s="1">
        <v>2821.1</v>
      </c>
      <c r="Z38" s="1">
        <v>4305</v>
      </c>
      <c r="AA38" s="1">
        <v>4495</v>
      </c>
      <c r="AB38" s="1">
        <v>31271.5</v>
      </c>
      <c r="AC38" s="1">
        <v>3527.2999999999997</v>
      </c>
      <c r="AD38" s="1">
        <v>5807.9</v>
      </c>
      <c r="AE38" s="1">
        <v>2076.6</v>
      </c>
      <c r="AF38" s="1">
        <v>5262.5999999999995</v>
      </c>
      <c r="AG38" s="1">
        <v>2909.7</v>
      </c>
      <c r="AH38" s="1">
        <v>4559.2</v>
      </c>
      <c r="AI38" s="1">
        <v>974.1</v>
      </c>
      <c r="AJ38" s="1">
        <v>73.8</v>
      </c>
      <c r="AK38" s="1">
        <v>3018</v>
      </c>
      <c r="AL38" s="1">
        <v>50257.399999999892</v>
      </c>
      <c r="AM38" s="1">
        <v>6862.6</v>
      </c>
      <c r="AN38" s="1">
        <v>10636.8</v>
      </c>
      <c r="AO38" s="1">
        <v>8526.1</v>
      </c>
      <c r="AP38" s="1">
        <v>9568.9</v>
      </c>
      <c r="AQ38" s="1">
        <v>3479.6</v>
      </c>
      <c r="AR38" s="1">
        <v>3439.2</v>
      </c>
      <c r="AS38" s="1">
        <v>5891.2000000000007</v>
      </c>
      <c r="AT38" s="1">
        <v>2733.6</v>
      </c>
      <c r="AU38" s="1">
        <v>1195.0999999999999</v>
      </c>
      <c r="AV38" s="1">
        <v>2039.9</v>
      </c>
      <c r="AW38" s="1">
        <v>16819.8</v>
      </c>
      <c r="AX38" s="1">
        <v>2600</v>
      </c>
      <c r="AY38" s="1">
        <v>20026.299999999988</v>
      </c>
      <c r="AZ38" s="1">
        <v>0</v>
      </c>
      <c r="BA38" s="1">
        <v>2753.8999999999996</v>
      </c>
      <c r="BB38" s="1">
        <v>6585.2000000000007</v>
      </c>
      <c r="BC38" s="1">
        <v>2181.7999999999902</v>
      </c>
      <c r="BD38" s="1">
        <v>18274.8</v>
      </c>
      <c r="BE38" s="1">
        <v>6416.3</v>
      </c>
      <c r="BF38" s="1">
        <v>15746.399999999998</v>
      </c>
      <c r="BG38" s="1">
        <v>19924.600000000002</v>
      </c>
      <c r="BH38" s="1">
        <v>12401.599999999989</v>
      </c>
      <c r="BI38" s="1">
        <v>35935.899999999994</v>
      </c>
      <c r="BJ38" s="1">
        <v>1145.3</v>
      </c>
      <c r="BK38" s="1">
        <v>4107.8999999999996</v>
      </c>
      <c r="BL38" s="1">
        <v>31151.200000000004</v>
      </c>
      <c r="BM38" s="1">
        <v>5001.6000000000004</v>
      </c>
      <c r="BN38" s="1">
        <v>5250.6</v>
      </c>
      <c r="BO38" s="1">
        <v>2549.4</v>
      </c>
      <c r="BP38" s="1">
        <v>862.1</v>
      </c>
      <c r="BQ38" s="1">
        <v>21514.499999999993</v>
      </c>
      <c r="BR38" s="1">
        <v>3324.6000000000004</v>
      </c>
      <c r="BS38" s="1">
        <v>2450.4</v>
      </c>
      <c r="BT38" s="1">
        <v>60130.5</v>
      </c>
      <c r="BU38" s="1">
        <v>4187.8</v>
      </c>
      <c r="BV38" s="1">
        <v>1472.2</v>
      </c>
      <c r="BW38" s="1">
        <v>2741</v>
      </c>
      <c r="BX38" s="1">
        <v>73859.199999999895</v>
      </c>
      <c r="BY38" s="1">
        <v>3361.2</v>
      </c>
      <c r="BZ38" s="1">
        <v>5549.9</v>
      </c>
      <c r="CA38" s="1">
        <v>39052</v>
      </c>
      <c r="CB38" s="1">
        <v>1938.5</v>
      </c>
      <c r="CC38" s="1">
        <v>2179</v>
      </c>
      <c r="CD38" s="1">
        <v>18236.09999999998</v>
      </c>
      <c r="CE38" s="1">
        <v>6421.0000000000009</v>
      </c>
      <c r="CF38" s="1">
        <v>15672.799999999992</v>
      </c>
      <c r="CG38" s="1">
        <v>12369.899999999991</v>
      </c>
      <c r="CH38" s="1">
        <v>573181.19999999984</v>
      </c>
      <c r="CI38" s="1">
        <v>8628</v>
      </c>
      <c r="CJ38" s="1">
        <v>9602.9</v>
      </c>
      <c r="CK38" s="1">
        <v>4644</v>
      </c>
      <c r="CL38" s="1">
        <v>16913.799999999992</v>
      </c>
      <c r="CM38" s="1">
        <v>5216.5</v>
      </c>
      <c r="CN38" s="1">
        <v>0</v>
      </c>
      <c r="CO38" s="1">
        <v>357.6</v>
      </c>
      <c r="CP38" s="1">
        <v>2280</v>
      </c>
      <c r="CQ38" s="1">
        <v>5170.2000000000007</v>
      </c>
      <c r="CR38" s="1">
        <v>4526.8999999999996</v>
      </c>
      <c r="CS38" s="1">
        <v>1826.6</v>
      </c>
      <c r="CT38" s="1">
        <v>292392.69999999972</v>
      </c>
      <c r="CU38" s="1">
        <v>4100</v>
      </c>
      <c r="CV38" s="1">
        <v>14284.100000000002</v>
      </c>
      <c r="CW38" s="1">
        <v>2584.7000000000003</v>
      </c>
      <c r="CX38" s="1">
        <v>12384</v>
      </c>
      <c r="CY38" s="1">
        <v>2543.5</v>
      </c>
      <c r="CZ38" s="1">
        <v>459.3</v>
      </c>
      <c r="DA38" s="1">
        <v>3959.6000000000004</v>
      </c>
      <c r="DB38" s="1">
        <v>4027.8</v>
      </c>
      <c r="DC38" s="1">
        <v>559</v>
      </c>
      <c r="DD38" s="1">
        <v>5950.7</v>
      </c>
      <c r="DE38" s="1">
        <v>2739.6</v>
      </c>
      <c r="DF38" s="1">
        <v>4753.8</v>
      </c>
      <c r="DG38" s="1">
        <v>6367.5</v>
      </c>
      <c r="DH38" s="1">
        <v>6945.1</v>
      </c>
      <c r="DI38" s="1">
        <v>43271.299999999974</v>
      </c>
      <c r="DJ38" s="1">
        <v>5690.4</v>
      </c>
      <c r="DK38" s="1">
        <v>11310.3</v>
      </c>
      <c r="DL38" s="1">
        <v>3552</v>
      </c>
      <c r="DM38" s="1">
        <v>52702.6</v>
      </c>
      <c r="DN38" s="1">
        <v>76784.099999999977</v>
      </c>
      <c r="DO38" s="1">
        <v>0</v>
      </c>
      <c r="DP38" s="1">
        <v>3249.6000000000004</v>
      </c>
      <c r="DQ38" s="1">
        <v>14123.1</v>
      </c>
      <c r="DR38" s="1">
        <v>81.599999999999994</v>
      </c>
      <c r="DS38" s="1">
        <v>6575.5</v>
      </c>
      <c r="DT38" s="1">
        <v>32795.300000000003</v>
      </c>
      <c r="DU38" s="1">
        <v>14919.2</v>
      </c>
      <c r="DV38" s="1">
        <v>2887</v>
      </c>
      <c r="DW38" s="1">
        <v>3658</v>
      </c>
      <c r="DX38" s="1">
        <v>3614.3999999999996</v>
      </c>
      <c r="DY38" s="1">
        <v>2950.1</v>
      </c>
      <c r="DZ38" s="1">
        <v>5940.8</v>
      </c>
      <c r="EA38" s="1">
        <v>16833.599999999988</v>
      </c>
      <c r="EB38" s="1">
        <v>4062</v>
      </c>
      <c r="EC38" s="1">
        <v>233.1</v>
      </c>
      <c r="ED38" s="1">
        <v>4526.4999999999909</v>
      </c>
      <c r="EE38" s="1">
        <v>39019.299999999996</v>
      </c>
      <c r="EF38" s="1">
        <v>5747.8</v>
      </c>
      <c r="EG38" s="1">
        <v>6625.5</v>
      </c>
      <c r="EH38" s="1">
        <v>2564.1</v>
      </c>
      <c r="EI38" s="1">
        <v>8294.2999999999993</v>
      </c>
      <c r="EJ38" s="1">
        <v>3378.3</v>
      </c>
      <c r="EK38" s="1">
        <v>37563.099999999991</v>
      </c>
      <c r="EL38" s="1">
        <v>21295.1</v>
      </c>
      <c r="EM38" s="1">
        <v>0</v>
      </c>
      <c r="EN38" s="1">
        <v>3683.8</v>
      </c>
      <c r="EO38" s="1">
        <v>3307.1</v>
      </c>
      <c r="EP38" s="1">
        <v>9066.1</v>
      </c>
      <c r="EQ38" s="1">
        <v>1873.8</v>
      </c>
      <c r="ER38" s="1">
        <v>11476.199999999981</v>
      </c>
      <c r="ES38" s="1">
        <v>3526.4</v>
      </c>
      <c r="ET38" s="1">
        <v>1787.8999999999999</v>
      </c>
      <c r="EU38" s="1">
        <v>9940.1999999999989</v>
      </c>
      <c r="EV38" s="1">
        <v>5376.5999999999995</v>
      </c>
      <c r="EW38" s="1">
        <v>1858</v>
      </c>
      <c r="EX38" s="1">
        <v>18841.8</v>
      </c>
      <c r="EY38" s="1">
        <v>11214</v>
      </c>
      <c r="EZ38" s="1">
        <v>22420.6</v>
      </c>
      <c r="FA38" s="1">
        <v>30835.399999999987</v>
      </c>
      <c r="FB38" s="1">
        <v>12298.1</v>
      </c>
      <c r="FC38" s="1">
        <v>3066.1</v>
      </c>
      <c r="FD38" s="1">
        <v>0</v>
      </c>
      <c r="FE38" s="1">
        <v>2387.5</v>
      </c>
      <c r="FF38" s="1">
        <v>743.4</v>
      </c>
      <c r="FG38" s="1">
        <v>4413</v>
      </c>
      <c r="FH38" s="1">
        <v>2624.7000000000003</v>
      </c>
      <c r="FI38" s="1">
        <v>0</v>
      </c>
      <c r="FJ38" s="1">
        <v>2240</v>
      </c>
      <c r="FK38" s="1">
        <v>2042.3</v>
      </c>
      <c r="FL38" s="1">
        <v>0</v>
      </c>
      <c r="FM38" s="1">
        <v>2214.6999999999998</v>
      </c>
      <c r="FN38" s="1">
        <v>3001.2</v>
      </c>
      <c r="FO38" s="1">
        <v>13680.2</v>
      </c>
      <c r="FP38" s="1">
        <v>2162.6000000000004</v>
      </c>
      <c r="FQ38" s="1">
        <v>6518.9</v>
      </c>
      <c r="FR38" s="1">
        <v>9027.1</v>
      </c>
      <c r="FS38" s="1">
        <v>21248.1</v>
      </c>
      <c r="FT38" s="1">
        <v>536.20000000000005</v>
      </c>
      <c r="FU38" s="1">
        <v>215.9</v>
      </c>
      <c r="FV38" s="1">
        <v>30974.59999999998</v>
      </c>
      <c r="FW38" s="1">
        <v>11870.099999999999</v>
      </c>
      <c r="FX38" s="1">
        <v>10173</v>
      </c>
      <c r="FY38" s="1">
        <v>3389.1</v>
      </c>
      <c r="FZ38" s="1">
        <v>3597.7</v>
      </c>
      <c r="GA38" s="1">
        <v>4918.4000000000005</v>
      </c>
      <c r="GB38" s="1">
        <v>7355.5999999999985</v>
      </c>
      <c r="GC38" s="1">
        <v>4012.8999999999996</v>
      </c>
      <c r="GD38" s="1">
        <v>1766.3999999999901</v>
      </c>
      <c r="GE38" s="1">
        <v>4386.2999999999993</v>
      </c>
      <c r="GF38" s="1">
        <v>18896.0999999999</v>
      </c>
      <c r="GG38" s="1">
        <v>19748.499999999989</v>
      </c>
      <c r="GH38" s="1">
        <v>14510.899999999989</v>
      </c>
      <c r="GI38" s="1">
        <v>1705</v>
      </c>
      <c r="GJ38" s="1">
        <v>5187</v>
      </c>
      <c r="GK38" s="1">
        <v>15479.29999999999</v>
      </c>
      <c r="GL38" s="1">
        <v>2204</v>
      </c>
      <c r="GM38" s="1">
        <v>74460.999999999898</v>
      </c>
      <c r="GN38" s="1">
        <v>3359</v>
      </c>
      <c r="GO38" s="1">
        <v>3551.2</v>
      </c>
      <c r="GP38" s="1">
        <v>2532</v>
      </c>
      <c r="GQ38" s="1">
        <v>4709.3999999999996</v>
      </c>
      <c r="GR38" s="1">
        <v>10060.1</v>
      </c>
      <c r="GS38" s="1">
        <v>2679</v>
      </c>
      <c r="GT38" s="1">
        <v>4636.8999999999996</v>
      </c>
      <c r="GU38" s="1">
        <v>10703.9</v>
      </c>
      <c r="GV38" s="1">
        <v>4341.8999999999996</v>
      </c>
      <c r="GW38" s="1">
        <v>16248.2</v>
      </c>
      <c r="GX38" s="1">
        <v>3946.7000000000003</v>
      </c>
      <c r="GY38" s="1">
        <v>15912.5</v>
      </c>
      <c r="GZ38" s="1">
        <v>2262.1</v>
      </c>
      <c r="HA38" s="1">
        <v>3945.8</v>
      </c>
      <c r="HB38" s="1">
        <v>26562.399999999998</v>
      </c>
      <c r="HC38" s="1">
        <v>5922.1</v>
      </c>
      <c r="HD38" s="1">
        <v>2276</v>
      </c>
      <c r="HE38" s="1">
        <v>6026.3</v>
      </c>
      <c r="HF38" s="1">
        <v>0</v>
      </c>
      <c r="HG38" s="1">
        <v>6485.3</v>
      </c>
      <c r="HH38" s="1"/>
    </row>
    <row r="39" spans="1:216" x14ac:dyDescent="0.25">
      <c r="A39" t="s">
        <v>11</v>
      </c>
      <c r="B39" t="s">
        <v>250</v>
      </c>
      <c r="C39" t="str">
        <f t="shared" si="0"/>
        <v>SOLE-EU</v>
      </c>
      <c r="D39">
        <v>8817.7000000000007</v>
      </c>
      <c r="E39" s="1">
        <v>1276.5999999999999</v>
      </c>
      <c r="F39" s="1">
        <v>1126.0999999999999</v>
      </c>
      <c r="G39" s="1">
        <v>0</v>
      </c>
      <c r="H39" s="1">
        <v>812.6</v>
      </c>
      <c r="I39" s="1">
        <v>1540.8</v>
      </c>
      <c r="J39" s="1">
        <v>1418</v>
      </c>
      <c r="K39" s="1">
        <v>1190.3</v>
      </c>
      <c r="L39" s="1">
        <v>0</v>
      </c>
      <c r="M39" s="1">
        <v>3165.6</v>
      </c>
      <c r="N39" s="1">
        <v>686</v>
      </c>
      <c r="O39" s="1">
        <v>5472.2</v>
      </c>
      <c r="P39" s="1">
        <v>679.6</v>
      </c>
      <c r="Q39" s="1">
        <v>475.3</v>
      </c>
      <c r="R39" s="1">
        <v>6130.2</v>
      </c>
      <c r="S39" s="1">
        <v>2347.1999999999998</v>
      </c>
      <c r="T39" s="1">
        <v>3427.4</v>
      </c>
      <c r="U39" s="1">
        <v>427.1</v>
      </c>
      <c r="V39" s="1">
        <v>2744.4</v>
      </c>
      <c r="W39" s="1">
        <v>0</v>
      </c>
      <c r="X39" s="1">
        <v>618.4</v>
      </c>
      <c r="Y39" s="1">
        <v>0</v>
      </c>
      <c r="Z39" s="1">
        <v>459.7</v>
      </c>
      <c r="AA39" s="1">
        <v>233.9</v>
      </c>
      <c r="AB39" s="1">
        <v>2945.8</v>
      </c>
      <c r="AC39" s="1">
        <v>1239.2</v>
      </c>
      <c r="AD39" s="1">
        <v>1173</v>
      </c>
      <c r="AE39" s="1">
        <v>0</v>
      </c>
      <c r="AF39" s="1">
        <v>856.8</v>
      </c>
      <c r="AG39" s="1">
        <v>1839.69999999999</v>
      </c>
      <c r="AH39" s="1">
        <v>2032.3</v>
      </c>
      <c r="AI39" s="1">
        <v>306.60000000000002</v>
      </c>
      <c r="AJ39" s="1">
        <v>1199.0999999999999</v>
      </c>
      <c r="AK39" s="1">
        <v>0</v>
      </c>
      <c r="AL39" s="1">
        <v>9050.6999999999898</v>
      </c>
      <c r="AM39" s="1">
        <v>0</v>
      </c>
      <c r="AN39" s="1">
        <v>0</v>
      </c>
      <c r="AO39" s="1">
        <v>0</v>
      </c>
      <c r="AP39" s="1">
        <v>310.89999999999998</v>
      </c>
      <c r="AQ39" s="1">
        <v>1124.5999999999999</v>
      </c>
      <c r="AR39" s="1">
        <v>0</v>
      </c>
      <c r="AS39" s="1">
        <v>0</v>
      </c>
      <c r="AT39" s="1">
        <v>341.4</v>
      </c>
      <c r="AU39" s="1">
        <v>0</v>
      </c>
      <c r="AV39" s="1">
        <v>0</v>
      </c>
      <c r="AW39" s="1">
        <v>3693.2999999999902</v>
      </c>
      <c r="AX39" s="1">
        <v>0</v>
      </c>
      <c r="AY39" s="1">
        <v>4689</v>
      </c>
      <c r="AZ39" s="1">
        <v>147.69999999999999</v>
      </c>
      <c r="BA39" s="1">
        <v>0</v>
      </c>
      <c r="BB39" s="1">
        <v>0</v>
      </c>
      <c r="BC39" s="1">
        <v>0</v>
      </c>
      <c r="BD39" s="1">
        <v>387.9</v>
      </c>
      <c r="BE39" s="1">
        <v>2133.4</v>
      </c>
      <c r="BF39" s="1">
        <v>3911.5</v>
      </c>
      <c r="BG39" s="1">
        <v>4030.0999999999995</v>
      </c>
      <c r="BH39" s="1">
        <v>4200.8999999999996</v>
      </c>
      <c r="BI39" s="1">
        <v>807.5</v>
      </c>
      <c r="BJ39" s="1">
        <v>0</v>
      </c>
      <c r="BK39" s="1">
        <v>0</v>
      </c>
      <c r="BL39" s="1">
        <v>1718</v>
      </c>
      <c r="BM39" s="1">
        <v>582.79999999999995</v>
      </c>
      <c r="BN39" s="1">
        <v>2615</v>
      </c>
      <c r="BO39" s="1">
        <v>1012.3</v>
      </c>
      <c r="BP39" s="1">
        <v>0</v>
      </c>
      <c r="BQ39" s="1">
        <v>0</v>
      </c>
      <c r="BR39" s="1">
        <v>0</v>
      </c>
      <c r="BS39" s="1">
        <v>2996.1</v>
      </c>
      <c r="BT39" s="1">
        <v>16576</v>
      </c>
      <c r="BU39" s="1">
        <v>587.20000000000005</v>
      </c>
      <c r="BV39" s="1">
        <v>0</v>
      </c>
      <c r="BW39" s="1">
        <v>0</v>
      </c>
      <c r="BX39" s="1">
        <v>3047.3</v>
      </c>
      <c r="BY39" s="1">
        <v>2525</v>
      </c>
      <c r="BZ39" s="1">
        <v>0</v>
      </c>
      <c r="CA39" s="1">
        <v>6670.6</v>
      </c>
      <c r="CB39" s="1">
        <v>4456.8</v>
      </c>
      <c r="CC39" s="1">
        <v>0</v>
      </c>
      <c r="CD39" s="1">
        <v>0</v>
      </c>
      <c r="CE39" s="1">
        <v>2740.8</v>
      </c>
      <c r="CF39" s="1">
        <v>820.2</v>
      </c>
      <c r="CG39" s="1">
        <v>9082.2999999999902</v>
      </c>
      <c r="CH39" s="1">
        <v>67776.399999999994</v>
      </c>
      <c r="CI39" s="1">
        <v>0</v>
      </c>
      <c r="CJ39" s="1">
        <v>8925.7999999999902</v>
      </c>
      <c r="CK39" s="1">
        <v>0</v>
      </c>
      <c r="CL39" s="1">
        <v>3690.6</v>
      </c>
      <c r="CM39" s="1">
        <v>0</v>
      </c>
      <c r="CN39" s="1">
        <v>3038.7000000000003</v>
      </c>
      <c r="CO39" s="1">
        <v>3149.1</v>
      </c>
      <c r="CP39" s="1">
        <v>0</v>
      </c>
      <c r="CQ39" s="1">
        <v>0</v>
      </c>
      <c r="CR39" s="1">
        <v>0</v>
      </c>
      <c r="CS39" s="1">
        <v>737.2</v>
      </c>
      <c r="CT39" s="1">
        <v>34119.300000000003</v>
      </c>
      <c r="CU39" s="1">
        <v>1923.4</v>
      </c>
      <c r="CV39" s="1">
        <v>1959.5</v>
      </c>
      <c r="CW39" s="1">
        <v>1397</v>
      </c>
      <c r="CX39" s="1">
        <v>0</v>
      </c>
      <c r="CY39" s="1">
        <v>0</v>
      </c>
      <c r="CZ39" s="1">
        <v>4496.8</v>
      </c>
      <c r="DA39" s="1">
        <v>0</v>
      </c>
      <c r="DB39" s="1">
        <v>0</v>
      </c>
      <c r="DC39" s="1">
        <v>4453.7</v>
      </c>
      <c r="DD39" s="1">
        <v>412.2</v>
      </c>
      <c r="DE39" s="1">
        <v>0</v>
      </c>
      <c r="DF39" s="1">
        <v>1376.7</v>
      </c>
      <c r="DG39" s="1">
        <v>1154.8999999999999</v>
      </c>
      <c r="DH39" s="1">
        <v>0</v>
      </c>
      <c r="DI39" s="1">
        <v>2306.1999999999998</v>
      </c>
      <c r="DJ39" s="1">
        <v>1708.7</v>
      </c>
      <c r="DK39" s="1">
        <v>1648</v>
      </c>
      <c r="DL39" s="1">
        <v>0</v>
      </c>
      <c r="DM39" s="1">
        <v>8189.1</v>
      </c>
      <c r="DN39" s="1">
        <v>10541.8</v>
      </c>
      <c r="DO39" s="1">
        <v>2254.8999999999996</v>
      </c>
      <c r="DP39" s="1">
        <v>835.4</v>
      </c>
      <c r="DQ39" s="1">
        <v>2711.7999999999902</v>
      </c>
      <c r="DR39" s="1">
        <v>0</v>
      </c>
      <c r="DS39" s="1">
        <v>5756.4</v>
      </c>
      <c r="DT39" s="1">
        <v>2097.8000000000002</v>
      </c>
      <c r="DU39" s="1">
        <v>1734.5</v>
      </c>
      <c r="DV39" s="1">
        <v>1332.1</v>
      </c>
      <c r="DW39" s="1">
        <v>0</v>
      </c>
      <c r="DX39" s="1">
        <v>0</v>
      </c>
      <c r="DY39" s="1">
        <v>1174.4000000000001</v>
      </c>
      <c r="DZ39" s="1">
        <v>0</v>
      </c>
      <c r="EA39" s="1">
        <v>9325.7999999999993</v>
      </c>
      <c r="EB39" s="1">
        <v>230</v>
      </c>
      <c r="EC39" s="1">
        <v>3741</v>
      </c>
      <c r="ED39" s="1">
        <v>2861.8</v>
      </c>
      <c r="EE39" s="1">
        <v>7004.9000000000005</v>
      </c>
      <c r="EF39" s="1">
        <v>0</v>
      </c>
      <c r="EG39" s="1">
        <v>2445.5</v>
      </c>
      <c r="EH39" s="1">
        <v>703.8</v>
      </c>
      <c r="EI39" s="1">
        <v>1900</v>
      </c>
      <c r="EJ39" s="1">
        <v>2485.8000000000002</v>
      </c>
      <c r="EK39" s="1">
        <v>1309.5999999999999</v>
      </c>
      <c r="EL39" s="1">
        <v>4972.5</v>
      </c>
      <c r="EM39" s="1">
        <v>0</v>
      </c>
      <c r="EN39" s="1">
        <v>0</v>
      </c>
      <c r="EO39" s="1">
        <v>467.5</v>
      </c>
      <c r="EP39" s="1">
        <v>2145</v>
      </c>
      <c r="EQ39" s="1">
        <v>0</v>
      </c>
      <c r="ER39" s="1">
        <v>1743</v>
      </c>
      <c r="ES39" s="1">
        <v>0</v>
      </c>
      <c r="ET39" s="1">
        <v>0</v>
      </c>
      <c r="EU39" s="1">
        <v>57.5</v>
      </c>
      <c r="EV39" s="1">
        <v>0</v>
      </c>
      <c r="EW39" s="1">
        <v>4151.8</v>
      </c>
      <c r="EX39" s="1">
        <v>6567.4</v>
      </c>
      <c r="EY39" s="1">
        <v>5727.2000000000007</v>
      </c>
      <c r="EZ39" s="1">
        <v>11993.599999999999</v>
      </c>
      <c r="FA39" s="1">
        <v>3524.6</v>
      </c>
      <c r="FB39" s="1">
        <v>7416.6</v>
      </c>
      <c r="FC39" s="1">
        <v>0</v>
      </c>
      <c r="FD39" s="1">
        <v>0</v>
      </c>
      <c r="FE39" s="1">
        <v>0</v>
      </c>
      <c r="FF39" s="1">
        <v>2761.6</v>
      </c>
      <c r="FG39" s="1">
        <v>0</v>
      </c>
      <c r="FH39" s="1">
        <v>0</v>
      </c>
      <c r="FI39" s="1">
        <v>0</v>
      </c>
      <c r="FJ39" s="1">
        <v>0</v>
      </c>
      <c r="FK39" s="1">
        <v>908</v>
      </c>
      <c r="FL39" s="1">
        <v>0</v>
      </c>
      <c r="FM39" s="1">
        <v>521.29999999999995</v>
      </c>
      <c r="FN39" s="1">
        <v>0</v>
      </c>
      <c r="FO39" s="1">
        <v>0</v>
      </c>
      <c r="FP39" s="1">
        <v>6929.8</v>
      </c>
      <c r="FQ39" s="1">
        <v>2489</v>
      </c>
      <c r="FR39" s="1">
        <v>2761.9</v>
      </c>
      <c r="FS39" s="1">
        <v>0</v>
      </c>
      <c r="FT39" s="1">
        <v>2973.2999999999902</v>
      </c>
      <c r="FU39" s="1">
        <v>5177.6000000000004</v>
      </c>
      <c r="FV39" s="1">
        <v>5603.9</v>
      </c>
      <c r="FW39" s="1">
        <v>4390.7</v>
      </c>
      <c r="FX39" s="1">
        <v>1369.2</v>
      </c>
      <c r="FY39" s="1">
        <v>840</v>
      </c>
      <c r="FZ39" s="1">
        <v>0</v>
      </c>
      <c r="GA39" s="1">
        <v>0</v>
      </c>
      <c r="GB39" s="1">
        <v>5451.99999999999</v>
      </c>
      <c r="GC39" s="1">
        <v>0</v>
      </c>
      <c r="GD39" s="1">
        <v>763</v>
      </c>
      <c r="GE39" s="1">
        <v>988.4</v>
      </c>
      <c r="GF39" s="1">
        <v>963.3</v>
      </c>
      <c r="GG39" s="1">
        <v>0</v>
      </c>
      <c r="GH39" s="1">
        <v>2750.4</v>
      </c>
      <c r="GI39" s="1">
        <v>0</v>
      </c>
      <c r="GJ39" s="1">
        <v>1284.2</v>
      </c>
      <c r="GK39" s="1">
        <v>527.79999999999995</v>
      </c>
      <c r="GL39" s="1">
        <v>0</v>
      </c>
      <c r="GM39" s="1">
        <v>2479.5</v>
      </c>
      <c r="GN39" s="1">
        <v>0</v>
      </c>
      <c r="GO39" s="1">
        <v>0</v>
      </c>
      <c r="GP39" s="1">
        <v>287.8</v>
      </c>
      <c r="GQ39" s="1">
        <v>1881.2</v>
      </c>
      <c r="GR39" s="1">
        <v>0</v>
      </c>
      <c r="GS39" s="1">
        <v>0</v>
      </c>
      <c r="GT39" s="1">
        <v>221.1</v>
      </c>
      <c r="GU39" s="1">
        <v>5926.2</v>
      </c>
      <c r="GV39" s="1">
        <v>0</v>
      </c>
      <c r="GW39" s="1">
        <v>1933.7</v>
      </c>
      <c r="GX39" s="1">
        <v>0</v>
      </c>
      <c r="GY39" s="1">
        <v>6432</v>
      </c>
      <c r="GZ39" s="1">
        <v>0</v>
      </c>
      <c r="HA39" s="1">
        <v>870.19999999999993</v>
      </c>
      <c r="HB39" s="1">
        <v>5280.4</v>
      </c>
      <c r="HC39" s="1">
        <v>0</v>
      </c>
      <c r="HD39" s="1">
        <v>809.1</v>
      </c>
      <c r="HE39" s="1">
        <v>0</v>
      </c>
      <c r="HF39" s="1">
        <v>0</v>
      </c>
      <c r="HG39" s="1">
        <v>915.9</v>
      </c>
      <c r="HH39" s="1"/>
    </row>
    <row r="40" spans="1:216" x14ac:dyDescent="0.25">
      <c r="A40" t="s">
        <v>11</v>
      </c>
      <c r="B40" t="s">
        <v>251</v>
      </c>
      <c r="C40" t="str">
        <f t="shared" si="0"/>
        <v>SOLE-ZEU</v>
      </c>
      <c r="D40">
        <v>854.9</v>
      </c>
      <c r="E40" s="1">
        <v>0</v>
      </c>
      <c r="F40" s="1">
        <v>747.9</v>
      </c>
      <c r="G40" s="1">
        <v>0</v>
      </c>
      <c r="H40" s="1">
        <v>0</v>
      </c>
      <c r="I40" s="1">
        <v>0</v>
      </c>
      <c r="J40" s="1">
        <v>0</v>
      </c>
      <c r="K40" s="1">
        <v>0</v>
      </c>
      <c r="L40" s="1">
        <v>0</v>
      </c>
      <c r="M40" s="1">
        <v>0</v>
      </c>
      <c r="N40" s="1">
        <v>0</v>
      </c>
      <c r="O40" s="1">
        <v>0</v>
      </c>
      <c r="P40" s="1">
        <v>0</v>
      </c>
      <c r="Q40" s="1">
        <v>0</v>
      </c>
      <c r="R40" s="1">
        <v>0</v>
      </c>
      <c r="S40" s="1">
        <v>0</v>
      </c>
      <c r="T40" s="1">
        <v>5567.0999999999995</v>
      </c>
      <c r="U40" s="1">
        <v>0</v>
      </c>
      <c r="V40" s="1">
        <v>0</v>
      </c>
      <c r="W40" s="1">
        <v>0</v>
      </c>
      <c r="X40" s="1">
        <v>0</v>
      </c>
      <c r="Y40" s="1">
        <v>0</v>
      </c>
      <c r="Z40" s="1">
        <v>0</v>
      </c>
      <c r="AA40" s="1">
        <v>0</v>
      </c>
      <c r="AB40" s="1">
        <v>0</v>
      </c>
      <c r="AC40" s="1">
        <v>0</v>
      </c>
      <c r="AD40" s="1">
        <v>0</v>
      </c>
      <c r="AE40" s="1">
        <v>0</v>
      </c>
      <c r="AF40" s="1">
        <v>0</v>
      </c>
      <c r="AG40" s="1">
        <v>0</v>
      </c>
      <c r="AH40" s="1">
        <v>703</v>
      </c>
      <c r="AI40" s="1">
        <v>0</v>
      </c>
      <c r="AJ40" s="1">
        <v>169.7</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1054.7</v>
      </c>
      <c r="BD40" s="1">
        <v>0</v>
      </c>
      <c r="BE40" s="1">
        <v>0</v>
      </c>
      <c r="BF40" s="1">
        <v>1008.7</v>
      </c>
      <c r="BG40" s="1">
        <v>0</v>
      </c>
      <c r="BH40" s="1">
        <v>7000.4</v>
      </c>
      <c r="BI40" s="1">
        <v>0</v>
      </c>
      <c r="BJ40" s="1">
        <v>0</v>
      </c>
      <c r="BK40" s="1">
        <v>0</v>
      </c>
      <c r="BL40" s="1">
        <v>369</v>
      </c>
      <c r="BM40" s="1">
        <v>0</v>
      </c>
      <c r="BN40" s="1">
        <v>0</v>
      </c>
      <c r="BO40" s="1">
        <v>0</v>
      </c>
      <c r="BP40" s="1">
        <v>0</v>
      </c>
      <c r="BQ40" s="1">
        <v>4885.5</v>
      </c>
      <c r="BR40" s="1">
        <v>496.8</v>
      </c>
      <c r="BS40" s="1">
        <v>0</v>
      </c>
      <c r="BT40" s="1">
        <v>0</v>
      </c>
      <c r="BU40" s="1">
        <v>0</v>
      </c>
      <c r="BV40" s="1">
        <v>0</v>
      </c>
      <c r="BW40" s="1">
        <v>1275.8</v>
      </c>
      <c r="BX40" s="1">
        <v>257.8</v>
      </c>
      <c r="BY40" s="1">
        <v>0</v>
      </c>
      <c r="BZ40" s="1">
        <v>0</v>
      </c>
      <c r="CA40" s="1">
        <v>0</v>
      </c>
      <c r="CB40" s="1">
        <v>0</v>
      </c>
      <c r="CC40" s="1">
        <v>0</v>
      </c>
      <c r="CD40" s="1">
        <v>0</v>
      </c>
      <c r="CE40" s="1">
        <v>2158.1999999999998</v>
      </c>
      <c r="CF40" s="1">
        <v>0</v>
      </c>
      <c r="CG40" s="1">
        <v>160.9</v>
      </c>
      <c r="CH40" s="1">
        <v>20991.3</v>
      </c>
      <c r="CI40" s="1">
        <v>0</v>
      </c>
      <c r="CJ40" s="1">
        <v>0</v>
      </c>
      <c r="CK40" s="1">
        <v>609.79999999999995</v>
      </c>
      <c r="CL40" s="1">
        <v>0</v>
      </c>
      <c r="CM40" s="1">
        <v>162.1</v>
      </c>
      <c r="CN40" s="1">
        <v>0</v>
      </c>
      <c r="CO40" s="1">
        <v>0</v>
      </c>
      <c r="CP40" s="1">
        <v>0</v>
      </c>
      <c r="CQ40" s="1">
        <v>0</v>
      </c>
      <c r="CR40" s="1">
        <v>0</v>
      </c>
      <c r="CS40" s="1">
        <v>0</v>
      </c>
      <c r="CT40" s="1">
        <v>4305</v>
      </c>
      <c r="CU40" s="1">
        <v>0</v>
      </c>
      <c r="CV40" s="1">
        <v>0</v>
      </c>
      <c r="CW40" s="1">
        <v>0</v>
      </c>
      <c r="CX40" s="1">
        <v>0</v>
      </c>
      <c r="CY40" s="1">
        <v>0</v>
      </c>
      <c r="CZ40" s="1">
        <v>785.2</v>
      </c>
      <c r="DA40" s="1">
        <v>0</v>
      </c>
      <c r="DB40" s="1">
        <v>0</v>
      </c>
      <c r="DC40" s="1">
        <v>0</v>
      </c>
      <c r="DD40" s="1">
        <v>0</v>
      </c>
      <c r="DE40" s="1">
        <v>435.3</v>
      </c>
      <c r="DF40" s="1">
        <v>0</v>
      </c>
      <c r="DG40" s="1">
        <v>0</v>
      </c>
      <c r="DH40" s="1">
        <v>0</v>
      </c>
      <c r="DI40" s="1">
        <v>0</v>
      </c>
      <c r="DJ40" s="1">
        <v>0</v>
      </c>
      <c r="DK40" s="1">
        <v>359.5</v>
      </c>
      <c r="DL40" s="1">
        <v>0</v>
      </c>
      <c r="DM40" s="1">
        <v>2731.1999999999898</v>
      </c>
      <c r="DN40" s="1">
        <v>1307.8</v>
      </c>
      <c r="DO40" s="1">
        <v>0</v>
      </c>
      <c r="DP40" s="1">
        <v>0</v>
      </c>
      <c r="DQ40" s="1">
        <v>0</v>
      </c>
      <c r="DR40" s="1">
        <v>0</v>
      </c>
      <c r="DS40" s="1">
        <v>0</v>
      </c>
      <c r="DT40" s="1">
        <v>0</v>
      </c>
      <c r="DU40" s="1">
        <v>0</v>
      </c>
      <c r="DV40" s="1">
        <v>0</v>
      </c>
      <c r="DW40" s="1">
        <v>0</v>
      </c>
      <c r="DX40" s="1">
        <v>0</v>
      </c>
      <c r="DY40" s="1">
        <v>0</v>
      </c>
      <c r="DZ40" s="1">
        <v>0</v>
      </c>
      <c r="EA40" s="1">
        <v>2306</v>
      </c>
      <c r="EB40" s="1">
        <v>1654.9</v>
      </c>
      <c r="EC40" s="1">
        <v>0</v>
      </c>
      <c r="ED40" s="1">
        <v>0</v>
      </c>
      <c r="EE40" s="1">
        <v>4041.5</v>
      </c>
      <c r="EF40" s="1">
        <v>0</v>
      </c>
      <c r="EG40" s="1">
        <v>0</v>
      </c>
      <c r="EH40" s="1">
        <v>2587.1999999999998</v>
      </c>
      <c r="EI40" s="1">
        <v>0</v>
      </c>
      <c r="EJ40" s="1">
        <v>0</v>
      </c>
      <c r="EK40" s="1">
        <v>1328</v>
      </c>
      <c r="EL40" s="1">
        <v>0</v>
      </c>
      <c r="EM40" s="1">
        <v>0</v>
      </c>
      <c r="EN40" s="1">
        <v>0</v>
      </c>
      <c r="EO40" s="1">
        <v>639</v>
      </c>
      <c r="EP40" s="1">
        <v>0</v>
      </c>
      <c r="EQ40" s="1">
        <v>0</v>
      </c>
      <c r="ER40" s="1">
        <v>0</v>
      </c>
      <c r="ES40" s="1">
        <v>0</v>
      </c>
      <c r="ET40" s="1">
        <v>2175.4</v>
      </c>
      <c r="EU40" s="1">
        <v>0</v>
      </c>
      <c r="EV40" s="1">
        <v>0</v>
      </c>
      <c r="EW40" s="1">
        <v>0</v>
      </c>
      <c r="EX40" s="1">
        <v>0</v>
      </c>
      <c r="EY40" s="1">
        <v>0</v>
      </c>
      <c r="EZ40" s="1">
        <v>0</v>
      </c>
      <c r="FA40" s="1">
        <v>599.5</v>
      </c>
      <c r="FB40" s="1">
        <v>0</v>
      </c>
      <c r="FC40" s="1">
        <v>0</v>
      </c>
      <c r="FD40" s="1">
        <v>0</v>
      </c>
      <c r="FE40" s="1">
        <v>0</v>
      </c>
      <c r="FF40" s="1">
        <v>0</v>
      </c>
      <c r="FG40" s="1">
        <v>0</v>
      </c>
      <c r="FH40" s="1">
        <v>0</v>
      </c>
      <c r="FI40" s="1">
        <v>0</v>
      </c>
      <c r="FJ40" s="1">
        <v>0</v>
      </c>
      <c r="FK40" s="1">
        <v>0</v>
      </c>
      <c r="FL40" s="1">
        <v>2410.1999999999998</v>
      </c>
      <c r="FM40" s="1">
        <v>0</v>
      </c>
      <c r="FN40" s="1">
        <v>0</v>
      </c>
      <c r="FO40" s="1">
        <v>0</v>
      </c>
      <c r="FP40" s="1">
        <v>0</v>
      </c>
      <c r="FQ40" s="1">
        <v>0</v>
      </c>
      <c r="FR40" s="1">
        <v>0</v>
      </c>
      <c r="FS40" s="1">
        <v>0</v>
      </c>
      <c r="FT40" s="1">
        <v>0</v>
      </c>
      <c r="FU40" s="1">
        <v>0</v>
      </c>
      <c r="FV40" s="1">
        <v>994.1</v>
      </c>
      <c r="FW40" s="1">
        <v>0</v>
      </c>
      <c r="FX40" s="1">
        <v>0</v>
      </c>
      <c r="FY40" s="1">
        <v>0</v>
      </c>
      <c r="FZ40" s="1">
        <v>0</v>
      </c>
      <c r="GA40" s="1">
        <v>0</v>
      </c>
      <c r="GB40" s="1">
        <v>0</v>
      </c>
      <c r="GC40" s="1">
        <v>0</v>
      </c>
      <c r="GD40" s="1">
        <v>0</v>
      </c>
      <c r="GE40" s="1">
        <v>0</v>
      </c>
      <c r="GF40" s="1">
        <v>1109.599999999999</v>
      </c>
      <c r="GG40" s="1">
        <v>0</v>
      </c>
      <c r="GH40" s="1">
        <v>780.5</v>
      </c>
      <c r="GI40" s="1">
        <v>0</v>
      </c>
      <c r="GJ40" s="1">
        <v>0</v>
      </c>
      <c r="GK40" s="1">
        <v>0</v>
      </c>
      <c r="GL40" s="1">
        <v>0</v>
      </c>
      <c r="GM40" s="1">
        <v>0</v>
      </c>
      <c r="GN40" s="1">
        <v>0</v>
      </c>
      <c r="GO40" s="1">
        <v>0</v>
      </c>
      <c r="GP40" s="1">
        <v>0</v>
      </c>
      <c r="GQ40" s="1">
        <v>0</v>
      </c>
      <c r="GR40" s="1">
        <v>881.7</v>
      </c>
      <c r="GS40" s="1">
        <v>0</v>
      </c>
      <c r="GT40" s="1">
        <v>1317.3</v>
      </c>
      <c r="GU40" s="1">
        <v>245</v>
      </c>
      <c r="GV40" s="1">
        <v>0</v>
      </c>
      <c r="GW40" s="1">
        <v>0</v>
      </c>
      <c r="GX40" s="1">
        <v>0</v>
      </c>
      <c r="GY40" s="1">
        <v>0</v>
      </c>
      <c r="GZ40" s="1">
        <v>0</v>
      </c>
      <c r="HA40" s="1">
        <v>2839.4</v>
      </c>
      <c r="HB40" s="1">
        <v>148.30000000000001</v>
      </c>
      <c r="HC40" s="1">
        <v>0</v>
      </c>
      <c r="HD40" s="1">
        <v>0</v>
      </c>
      <c r="HE40" s="1">
        <v>0</v>
      </c>
      <c r="HF40" s="1">
        <v>2784</v>
      </c>
      <c r="HG40" s="1">
        <v>0</v>
      </c>
      <c r="HH40" s="1"/>
    </row>
    <row r="41" spans="1:216" x14ac:dyDescent="0.25">
      <c r="A41" t="s">
        <v>12</v>
      </c>
      <c r="B41" t="s">
        <v>249</v>
      </c>
      <c r="C41" t="str">
        <f t="shared" si="0"/>
        <v>SPORT-EN</v>
      </c>
      <c r="D41">
        <v>10338.9</v>
      </c>
      <c r="E41" s="1">
        <v>3424.5</v>
      </c>
      <c r="F41" s="1">
        <v>1776</v>
      </c>
      <c r="G41" s="1">
        <v>2833.4</v>
      </c>
      <c r="H41" s="1">
        <v>1602.2</v>
      </c>
      <c r="I41" s="1">
        <v>103</v>
      </c>
      <c r="J41" s="1">
        <v>11773.9</v>
      </c>
      <c r="K41" s="1">
        <v>22.2</v>
      </c>
      <c r="L41" s="1">
        <v>5174.8</v>
      </c>
      <c r="M41" s="1">
        <v>1243.0999999999999</v>
      </c>
      <c r="N41" s="1">
        <v>1032</v>
      </c>
      <c r="O41" s="1">
        <v>1192.799999999999</v>
      </c>
      <c r="P41" s="1">
        <v>1183.3</v>
      </c>
      <c r="Q41" s="1">
        <v>1263.5999999999999</v>
      </c>
      <c r="R41" s="1">
        <v>15747.6</v>
      </c>
      <c r="S41" s="1">
        <v>160</v>
      </c>
      <c r="T41" s="1">
        <v>38593.599999999991</v>
      </c>
      <c r="U41" s="1">
        <v>2123.2000000000003</v>
      </c>
      <c r="V41" s="1">
        <v>6580.6</v>
      </c>
      <c r="W41" s="1">
        <v>1724</v>
      </c>
      <c r="X41" s="1">
        <v>0</v>
      </c>
      <c r="Y41" s="1">
        <v>0</v>
      </c>
      <c r="Z41" s="1">
        <v>2257.3000000000002</v>
      </c>
      <c r="AA41" s="1">
        <v>265.5</v>
      </c>
      <c r="AB41" s="1">
        <v>3248</v>
      </c>
      <c r="AC41" s="1">
        <v>0</v>
      </c>
      <c r="AD41" s="1">
        <v>396.6</v>
      </c>
      <c r="AE41" s="1">
        <v>395.9</v>
      </c>
      <c r="AF41" s="1">
        <v>0</v>
      </c>
      <c r="AG41" s="1">
        <v>330</v>
      </c>
      <c r="AH41" s="1">
        <v>5838.2</v>
      </c>
      <c r="AI41" s="1">
        <v>841.9</v>
      </c>
      <c r="AJ41" s="1">
        <v>328.9</v>
      </c>
      <c r="AK41" s="1">
        <v>37.1</v>
      </c>
      <c r="AL41" s="1">
        <v>9084.2000000000007</v>
      </c>
      <c r="AM41" s="1">
        <v>278.39999999999998</v>
      </c>
      <c r="AN41" s="1">
        <v>3230.7999999999902</v>
      </c>
      <c r="AO41" s="1">
        <v>234.2</v>
      </c>
      <c r="AP41" s="1">
        <v>1561.4</v>
      </c>
      <c r="AQ41" s="1">
        <v>4018.6000000000004</v>
      </c>
      <c r="AR41" s="1">
        <v>0</v>
      </c>
      <c r="AS41" s="1">
        <v>1867.8</v>
      </c>
      <c r="AT41" s="1">
        <v>13.9</v>
      </c>
      <c r="AU41" s="1">
        <v>405.29999999999995</v>
      </c>
      <c r="AV41" s="1">
        <v>895.5</v>
      </c>
      <c r="AW41" s="1">
        <v>7069.1999999999907</v>
      </c>
      <c r="AX41" s="1">
        <v>1871</v>
      </c>
      <c r="AY41" s="1">
        <v>784.59999999999991</v>
      </c>
      <c r="AZ41" s="1">
        <v>0</v>
      </c>
      <c r="BA41" s="1">
        <v>3432.4</v>
      </c>
      <c r="BB41" s="1">
        <v>6661.5999999999904</v>
      </c>
      <c r="BC41" s="1">
        <v>1656.1</v>
      </c>
      <c r="BD41" s="1">
        <v>7054.8</v>
      </c>
      <c r="BE41" s="1">
        <v>1898</v>
      </c>
      <c r="BF41" s="1">
        <v>4371.8999999999996</v>
      </c>
      <c r="BG41" s="1">
        <v>4433.2</v>
      </c>
      <c r="BH41" s="1">
        <v>6919.1999999999898</v>
      </c>
      <c r="BI41" s="1">
        <v>14843.5</v>
      </c>
      <c r="BJ41" s="1">
        <v>42.6</v>
      </c>
      <c r="BK41" s="1">
        <v>80</v>
      </c>
      <c r="BL41" s="1">
        <v>9647</v>
      </c>
      <c r="BM41" s="1">
        <v>4199.7</v>
      </c>
      <c r="BN41" s="1">
        <v>2665.2999999999997</v>
      </c>
      <c r="BO41" s="1">
        <v>0</v>
      </c>
      <c r="BP41" s="1">
        <v>513.9</v>
      </c>
      <c r="BQ41" s="1">
        <v>7078.4</v>
      </c>
      <c r="BR41" s="1">
        <v>1347.4</v>
      </c>
      <c r="BS41" s="1">
        <v>2287.5</v>
      </c>
      <c r="BT41" s="1">
        <v>36648.199999999895</v>
      </c>
      <c r="BU41" s="1">
        <v>0</v>
      </c>
      <c r="BV41" s="1">
        <v>0</v>
      </c>
      <c r="BW41" s="1">
        <v>400.2</v>
      </c>
      <c r="BX41" s="1">
        <v>29267.300000000003</v>
      </c>
      <c r="BY41" s="1">
        <v>2765.4</v>
      </c>
      <c r="BZ41" s="1">
        <v>720.2</v>
      </c>
      <c r="CA41" s="1">
        <v>9268.6999999999989</v>
      </c>
      <c r="CB41" s="1">
        <v>1978.4</v>
      </c>
      <c r="CC41" s="1">
        <v>0</v>
      </c>
      <c r="CD41" s="1">
        <v>6224.5</v>
      </c>
      <c r="CE41" s="1">
        <v>1822.1999999999998</v>
      </c>
      <c r="CF41" s="1">
        <v>6825.9999999999991</v>
      </c>
      <c r="CG41" s="1">
        <v>7697.1</v>
      </c>
      <c r="CH41" s="1">
        <v>159859.39999999988</v>
      </c>
      <c r="CI41" s="1">
        <v>63.4</v>
      </c>
      <c r="CJ41" s="1">
        <v>7021.6</v>
      </c>
      <c r="CK41" s="1">
        <v>20</v>
      </c>
      <c r="CL41" s="1">
        <v>118.8</v>
      </c>
      <c r="CM41" s="1">
        <v>0</v>
      </c>
      <c r="CN41" s="1">
        <v>492.3</v>
      </c>
      <c r="CO41" s="1">
        <v>957.5</v>
      </c>
      <c r="CP41" s="1">
        <v>0</v>
      </c>
      <c r="CQ41" s="1">
        <v>1140</v>
      </c>
      <c r="CR41" s="1">
        <v>1257</v>
      </c>
      <c r="CS41" s="1">
        <v>20</v>
      </c>
      <c r="CT41" s="1">
        <v>55732.200000000012</v>
      </c>
      <c r="CU41" s="1">
        <v>2395.9</v>
      </c>
      <c r="CV41" s="1">
        <v>6112.5</v>
      </c>
      <c r="CW41" s="1">
        <v>4094.9999999999995</v>
      </c>
      <c r="CX41" s="1">
        <v>1638.7</v>
      </c>
      <c r="CY41" s="1">
        <v>2859.3</v>
      </c>
      <c r="CZ41" s="1">
        <v>172</v>
      </c>
      <c r="DA41" s="1">
        <v>1122</v>
      </c>
      <c r="DB41" s="1">
        <v>1485.5</v>
      </c>
      <c r="DC41" s="1">
        <v>550.79999999999995</v>
      </c>
      <c r="DD41" s="1">
        <v>301</v>
      </c>
      <c r="DE41" s="1">
        <v>1781.3</v>
      </c>
      <c r="DF41" s="1">
        <v>1162.4000000000001</v>
      </c>
      <c r="DG41" s="1">
        <v>10894.5</v>
      </c>
      <c r="DH41" s="1">
        <v>1263.2</v>
      </c>
      <c r="DI41" s="1">
        <v>13189.599999999988</v>
      </c>
      <c r="DJ41" s="1">
        <v>1332.3</v>
      </c>
      <c r="DK41" s="1">
        <v>115.8</v>
      </c>
      <c r="DL41" s="1">
        <v>1933.3</v>
      </c>
      <c r="DM41" s="1">
        <v>18670.599999999991</v>
      </c>
      <c r="DN41" s="1">
        <v>16935.7</v>
      </c>
      <c r="DO41" s="1">
        <v>820.9</v>
      </c>
      <c r="DP41" s="1">
        <v>2150</v>
      </c>
      <c r="DQ41" s="1">
        <v>7542.3</v>
      </c>
      <c r="DR41" s="1">
        <v>0</v>
      </c>
      <c r="DS41" s="1">
        <v>594.40000000000009</v>
      </c>
      <c r="DT41" s="1">
        <v>17133.099999999988</v>
      </c>
      <c r="DU41" s="1">
        <v>3357</v>
      </c>
      <c r="DV41" s="1">
        <v>1696.1000000000001</v>
      </c>
      <c r="DW41" s="1">
        <v>0</v>
      </c>
      <c r="DX41" s="1">
        <v>304.39999999999998</v>
      </c>
      <c r="DY41" s="1">
        <v>1501.3</v>
      </c>
      <c r="DZ41" s="1">
        <v>7420.1999999999898</v>
      </c>
      <c r="EA41" s="1">
        <v>5194.1000000000004</v>
      </c>
      <c r="EB41" s="1">
        <v>1061.6999999999998</v>
      </c>
      <c r="EC41" s="1">
        <v>0</v>
      </c>
      <c r="ED41" s="1">
        <v>22927.5</v>
      </c>
      <c r="EE41" s="1">
        <v>7993.8999999999905</v>
      </c>
      <c r="EF41" s="1">
        <v>434.4</v>
      </c>
      <c r="EG41" s="1">
        <v>3338.6000000000004</v>
      </c>
      <c r="EH41" s="1">
        <v>1775</v>
      </c>
      <c r="EI41" s="1">
        <v>7420.4</v>
      </c>
      <c r="EJ41" s="1">
        <v>266.8</v>
      </c>
      <c r="EK41" s="1">
        <v>6595.8999999999987</v>
      </c>
      <c r="EL41" s="1">
        <v>6679.6</v>
      </c>
      <c r="EM41" s="1">
        <v>0</v>
      </c>
      <c r="EN41" s="1">
        <v>0</v>
      </c>
      <c r="EO41" s="1">
        <v>3063.4999999999995</v>
      </c>
      <c r="EP41" s="1">
        <v>1588.4</v>
      </c>
      <c r="EQ41" s="1">
        <v>0</v>
      </c>
      <c r="ER41" s="1">
        <v>8133.3</v>
      </c>
      <c r="ES41" s="1">
        <v>1149.5999999999999</v>
      </c>
      <c r="ET41" s="1">
        <v>0</v>
      </c>
      <c r="EU41" s="1">
        <v>5834.5</v>
      </c>
      <c r="EV41" s="1">
        <v>236.4</v>
      </c>
      <c r="EW41" s="1">
        <v>28.8</v>
      </c>
      <c r="EX41" s="1">
        <v>6799.7999999999902</v>
      </c>
      <c r="EY41" s="1">
        <v>13119.1</v>
      </c>
      <c r="EZ41" s="1">
        <v>7331.7</v>
      </c>
      <c r="FA41" s="1">
        <v>14671.2</v>
      </c>
      <c r="FB41" s="1">
        <v>7152.5999999999995</v>
      </c>
      <c r="FC41" s="1">
        <v>406.3</v>
      </c>
      <c r="FD41" s="1">
        <v>102.1</v>
      </c>
      <c r="FE41" s="1">
        <v>618.6</v>
      </c>
      <c r="FF41" s="1">
        <v>715.4</v>
      </c>
      <c r="FG41" s="1">
        <v>0</v>
      </c>
      <c r="FH41" s="1">
        <v>1178.2</v>
      </c>
      <c r="FI41" s="1">
        <v>0</v>
      </c>
      <c r="FJ41" s="1">
        <v>0</v>
      </c>
      <c r="FK41" s="1">
        <v>746.6</v>
      </c>
      <c r="FL41" s="1">
        <v>0</v>
      </c>
      <c r="FM41" s="1">
        <v>653.29999999999995</v>
      </c>
      <c r="FN41" s="1">
        <v>277.89999999999998</v>
      </c>
      <c r="FO41" s="1">
        <v>8098.5000000000009</v>
      </c>
      <c r="FP41" s="1">
        <v>4222.8999999999996</v>
      </c>
      <c r="FQ41" s="1">
        <v>2889.3</v>
      </c>
      <c r="FR41" s="1">
        <v>1023.4</v>
      </c>
      <c r="FS41" s="1">
        <v>3758.1</v>
      </c>
      <c r="FT41" s="1">
        <v>0</v>
      </c>
      <c r="FU41" s="1">
        <v>0</v>
      </c>
      <c r="FV41" s="1">
        <v>4016.5</v>
      </c>
      <c r="FW41" s="1">
        <v>2341.8000000000002</v>
      </c>
      <c r="FX41" s="1">
        <v>2002.8999999999999</v>
      </c>
      <c r="FY41" s="1">
        <v>457.4</v>
      </c>
      <c r="FZ41" s="1">
        <v>1289.6000000000001</v>
      </c>
      <c r="GA41" s="1">
        <v>3127.2999999999997</v>
      </c>
      <c r="GB41" s="1">
        <v>5237</v>
      </c>
      <c r="GC41" s="1">
        <v>2002.7</v>
      </c>
      <c r="GD41" s="1">
        <v>502.7</v>
      </c>
      <c r="GE41" s="1">
        <v>1040.5999999999999</v>
      </c>
      <c r="GF41" s="1">
        <v>3321.1999999999898</v>
      </c>
      <c r="GG41" s="1">
        <v>13139.2</v>
      </c>
      <c r="GH41" s="1">
        <v>1437.6</v>
      </c>
      <c r="GI41" s="1">
        <v>61.1</v>
      </c>
      <c r="GJ41" s="1">
        <v>0</v>
      </c>
      <c r="GK41" s="1">
        <v>1456.7</v>
      </c>
      <c r="GL41" s="1">
        <v>1134.3000000000002</v>
      </c>
      <c r="GM41" s="1">
        <v>9510.7999999999993</v>
      </c>
      <c r="GN41" s="1">
        <v>276.2</v>
      </c>
      <c r="GO41" s="1">
        <v>984.7</v>
      </c>
      <c r="GP41" s="1">
        <v>850.1</v>
      </c>
      <c r="GQ41" s="1">
        <v>1910.1</v>
      </c>
      <c r="GR41" s="1">
        <v>2924.1000000000004</v>
      </c>
      <c r="GS41" s="1">
        <v>782.3</v>
      </c>
      <c r="GT41" s="1">
        <v>411.2</v>
      </c>
      <c r="GU41" s="1">
        <v>1846.5</v>
      </c>
      <c r="GV41" s="1">
        <v>1708.1</v>
      </c>
      <c r="GW41" s="1">
        <v>4734.8999999999996</v>
      </c>
      <c r="GX41" s="1">
        <v>845.8</v>
      </c>
      <c r="GY41" s="1">
        <v>9714.6</v>
      </c>
      <c r="GZ41" s="1">
        <v>0</v>
      </c>
      <c r="HA41" s="1">
        <v>9927.2999999999902</v>
      </c>
      <c r="HB41" s="1">
        <v>2578.5999999999904</v>
      </c>
      <c r="HC41" s="1">
        <v>3637.3999999999996</v>
      </c>
      <c r="HD41" s="1">
        <v>0</v>
      </c>
      <c r="HE41" s="1">
        <v>1651.7</v>
      </c>
      <c r="HF41" s="1">
        <v>1938.8</v>
      </c>
      <c r="HG41" s="1">
        <v>1577.3</v>
      </c>
      <c r="HH41" s="1"/>
    </row>
    <row r="42" spans="1:216" x14ac:dyDescent="0.25">
      <c r="A42" t="s">
        <v>12</v>
      </c>
      <c r="B42" t="s">
        <v>250</v>
      </c>
      <c r="C42" t="str">
        <f t="shared" si="0"/>
        <v>SPORT-EU</v>
      </c>
      <c r="D42">
        <v>2963.1</v>
      </c>
      <c r="E42" s="1">
        <v>0</v>
      </c>
      <c r="F42" s="1">
        <v>0</v>
      </c>
      <c r="G42" s="1">
        <v>0</v>
      </c>
      <c r="H42" s="1">
        <v>0</v>
      </c>
      <c r="I42" s="1">
        <v>0</v>
      </c>
      <c r="J42" s="1">
        <v>814.3</v>
      </c>
      <c r="K42" s="1">
        <v>1921</v>
      </c>
      <c r="L42" s="1">
        <v>0</v>
      </c>
      <c r="M42" s="1">
        <v>0</v>
      </c>
      <c r="N42" s="1">
        <v>0</v>
      </c>
      <c r="O42" s="1">
        <v>0</v>
      </c>
      <c r="P42" s="1">
        <v>157.30000000000001</v>
      </c>
      <c r="Q42" s="1">
        <v>0</v>
      </c>
      <c r="R42" s="1">
        <v>11382.3</v>
      </c>
      <c r="S42" s="1">
        <v>274.7</v>
      </c>
      <c r="T42" s="1">
        <v>6369.6</v>
      </c>
      <c r="U42" s="1">
        <v>2035.8999999999901</v>
      </c>
      <c r="V42" s="1">
        <v>1923.5</v>
      </c>
      <c r="W42" s="1">
        <v>0</v>
      </c>
      <c r="X42" s="1">
        <v>218.5</v>
      </c>
      <c r="Y42" s="1">
        <v>1850.3</v>
      </c>
      <c r="Z42" s="1">
        <v>0</v>
      </c>
      <c r="AA42" s="1">
        <v>0</v>
      </c>
      <c r="AB42" s="1">
        <v>62.9</v>
      </c>
      <c r="AC42" s="1">
        <v>88</v>
      </c>
      <c r="AD42" s="1">
        <v>0</v>
      </c>
      <c r="AE42" s="1">
        <v>0</v>
      </c>
      <c r="AF42" s="1">
        <v>0</v>
      </c>
      <c r="AG42" s="1">
        <v>0</v>
      </c>
      <c r="AH42" s="1">
        <v>2247.5</v>
      </c>
      <c r="AI42" s="1">
        <v>0</v>
      </c>
      <c r="AJ42" s="1">
        <v>0</v>
      </c>
      <c r="AK42" s="1">
        <v>0</v>
      </c>
      <c r="AL42" s="1">
        <v>0</v>
      </c>
      <c r="AM42" s="1">
        <v>0</v>
      </c>
      <c r="AN42" s="1">
        <v>5030</v>
      </c>
      <c r="AO42" s="1">
        <v>0</v>
      </c>
      <c r="AP42" s="1">
        <v>1056.3</v>
      </c>
      <c r="AQ42" s="1">
        <v>0</v>
      </c>
      <c r="AR42" s="1">
        <v>0</v>
      </c>
      <c r="AS42" s="1">
        <v>916.9</v>
      </c>
      <c r="AT42" s="1">
        <v>0</v>
      </c>
      <c r="AU42" s="1">
        <v>254</v>
      </c>
      <c r="AV42" s="1">
        <v>0</v>
      </c>
      <c r="AW42" s="1">
        <v>0</v>
      </c>
      <c r="AX42" s="1">
        <v>0</v>
      </c>
      <c r="AY42" s="1">
        <v>3636.7</v>
      </c>
      <c r="AZ42" s="1">
        <v>135</v>
      </c>
      <c r="BA42" s="1">
        <v>0</v>
      </c>
      <c r="BB42" s="1">
        <v>0</v>
      </c>
      <c r="BC42" s="1">
        <v>429.7</v>
      </c>
      <c r="BD42" s="1">
        <v>0</v>
      </c>
      <c r="BE42" s="1">
        <v>0</v>
      </c>
      <c r="BF42" s="1">
        <v>260.89999999999998</v>
      </c>
      <c r="BG42" s="1">
        <v>195.3</v>
      </c>
      <c r="BH42" s="1">
        <v>0</v>
      </c>
      <c r="BI42" s="1">
        <v>0</v>
      </c>
      <c r="BJ42" s="1">
        <v>0</v>
      </c>
      <c r="BK42" s="1">
        <v>49.1</v>
      </c>
      <c r="BL42" s="1">
        <v>0</v>
      </c>
      <c r="BM42" s="1">
        <v>164.9</v>
      </c>
      <c r="BN42" s="1">
        <v>3787</v>
      </c>
      <c r="BO42" s="1">
        <v>0</v>
      </c>
      <c r="BP42" s="1">
        <v>0</v>
      </c>
      <c r="BQ42" s="1">
        <v>3398.7</v>
      </c>
      <c r="BR42" s="1">
        <v>0</v>
      </c>
      <c r="BS42" s="1">
        <v>508.7</v>
      </c>
      <c r="BT42" s="1">
        <v>9201.0999999999894</v>
      </c>
      <c r="BU42" s="1">
        <v>0</v>
      </c>
      <c r="BV42" s="1">
        <v>0</v>
      </c>
      <c r="BW42" s="1">
        <v>578.20000000000005</v>
      </c>
      <c r="BX42" s="1">
        <v>7908.3</v>
      </c>
      <c r="BY42" s="1">
        <v>13855</v>
      </c>
      <c r="BZ42" s="1">
        <v>0</v>
      </c>
      <c r="CA42" s="1">
        <v>1276.2</v>
      </c>
      <c r="CB42" s="1">
        <v>902.6</v>
      </c>
      <c r="CC42" s="1">
        <v>95.5</v>
      </c>
      <c r="CD42" s="1">
        <v>0</v>
      </c>
      <c r="CE42" s="1">
        <v>0</v>
      </c>
      <c r="CF42" s="1">
        <v>415.9</v>
      </c>
      <c r="CG42" s="1">
        <v>0</v>
      </c>
      <c r="CH42" s="1">
        <v>113237.79999999898</v>
      </c>
      <c r="CI42" s="1">
        <v>0</v>
      </c>
      <c r="CJ42" s="1">
        <v>4023.6</v>
      </c>
      <c r="CK42" s="1">
        <v>309.3</v>
      </c>
      <c r="CL42" s="1">
        <v>0</v>
      </c>
      <c r="CM42" s="1">
        <v>0</v>
      </c>
      <c r="CN42" s="1">
        <v>0</v>
      </c>
      <c r="CO42" s="1">
        <v>0</v>
      </c>
      <c r="CP42" s="1">
        <v>0</v>
      </c>
      <c r="CQ42" s="1">
        <v>0</v>
      </c>
      <c r="CR42" s="1">
        <v>647</v>
      </c>
      <c r="CS42" s="1">
        <v>805.2</v>
      </c>
      <c r="CT42" s="1">
        <v>13349</v>
      </c>
      <c r="CU42" s="1">
        <v>249.1</v>
      </c>
      <c r="CV42" s="1">
        <v>0</v>
      </c>
      <c r="CW42" s="1">
        <v>0</v>
      </c>
      <c r="CX42" s="1">
        <v>0</v>
      </c>
      <c r="CY42" s="1">
        <v>0</v>
      </c>
      <c r="CZ42" s="1">
        <v>2223.8000000000002</v>
      </c>
      <c r="DA42" s="1">
        <v>0</v>
      </c>
      <c r="DB42" s="1">
        <v>0</v>
      </c>
      <c r="DC42" s="1">
        <v>1192.3</v>
      </c>
      <c r="DD42" s="1">
        <v>0</v>
      </c>
      <c r="DE42" s="1">
        <v>601.20000000000005</v>
      </c>
      <c r="DF42" s="1">
        <v>0</v>
      </c>
      <c r="DG42" s="1">
        <v>145.5</v>
      </c>
      <c r="DH42" s="1">
        <v>2158</v>
      </c>
      <c r="DI42" s="1">
        <v>633.099999999999</v>
      </c>
      <c r="DJ42" s="1">
        <v>0</v>
      </c>
      <c r="DK42" s="1">
        <v>853.2</v>
      </c>
      <c r="DL42" s="1">
        <v>0</v>
      </c>
      <c r="DM42" s="1">
        <v>5863.9</v>
      </c>
      <c r="DN42" s="1">
        <v>11865.7</v>
      </c>
      <c r="DO42" s="1">
        <v>0</v>
      </c>
      <c r="DP42" s="1">
        <v>176</v>
      </c>
      <c r="DQ42" s="1">
        <v>954.5</v>
      </c>
      <c r="DR42" s="1">
        <v>390</v>
      </c>
      <c r="DS42" s="1">
        <v>0</v>
      </c>
      <c r="DT42" s="1">
        <v>1475.8</v>
      </c>
      <c r="DU42" s="1">
        <v>0</v>
      </c>
      <c r="DV42" s="1">
        <v>3023</v>
      </c>
      <c r="DW42" s="1">
        <v>0</v>
      </c>
      <c r="DX42" s="1">
        <v>0</v>
      </c>
      <c r="DY42" s="1">
        <v>0</v>
      </c>
      <c r="DZ42" s="1">
        <v>219.5</v>
      </c>
      <c r="EA42" s="1">
        <v>837.3</v>
      </c>
      <c r="EB42" s="1">
        <v>169.2</v>
      </c>
      <c r="EC42" s="1">
        <v>0</v>
      </c>
      <c r="ED42" s="1">
        <v>148.5</v>
      </c>
      <c r="EE42" s="1">
        <v>5409</v>
      </c>
      <c r="EF42" s="1">
        <v>2981.5</v>
      </c>
      <c r="EG42" s="1">
        <v>31.2</v>
      </c>
      <c r="EH42" s="1">
        <v>0</v>
      </c>
      <c r="EI42" s="1">
        <v>724.599999999999</v>
      </c>
      <c r="EJ42" s="1">
        <v>2924.1</v>
      </c>
      <c r="EK42" s="1">
        <v>1467.8</v>
      </c>
      <c r="EL42" s="1">
        <v>363</v>
      </c>
      <c r="EM42" s="1">
        <v>0</v>
      </c>
      <c r="EN42" s="1">
        <v>0</v>
      </c>
      <c r="EO42" s="1">
        <v>0</v>
      </c>
      <c r="EP42" s="1">
        <v>0</v>
      </c>
      <c r="EQ42" s="1">
        <v>0</v>
      </c>
      <c r="ER42" s="1">
        <v>1620.1</v>
      </c>
      <c r="ES42" s="1">
        <v>0</v>
      </c>
      <c r="ET42" s="1">
        <v>2615.5</v>
      </c>
      <c r="EU42" s="1">
        <v>0</v>
      </c>
      <c r="EV42" s="1">
        <v>0</v>
      </c>
      <c r="EW42" s="1">
        <v>0</v>
      </c>
      <c r="EX42" s="1">
        <v>921.4</v>
      </c>
      <c r="EY42" s="1">
        <v>2052.1999999999998</v>
      </c>
      <c r="EZ42" s="1">
        <v>756.3</v>
      </c>
      <c r="FA42" s="1">
        <v>9024.2999999999993</v>
      </c>
      <c r="FB42" s="1">
        <v>0</v>
      </c>
      <c r="FC42" s="1">
        <v>1493</v>
      </c>
      <c r="FD42" s="1">
        <v>128.6</v>
      </c>
      <c r="FE42" s="1">
        <v>0</v>
      </c>
      <c r="FF42" s="1">
        <v>1387.6</v>
      </c>
      <c r="FG42" s="1">
        <v>0</v>
      </c>
      <c r="FH42" s="1">
        <v>65.8</v>
      </c>
      <c r="FI42" s="1">
        <v>0</v>
      </c>
      <c r="FJ42" s="1">
        <v>0</v>
      </c>
      <c r="FK42" s="1">
        <v>0</v>
      </c>
      <c r="FL42" s="1">
        <v>68.400000000000006</v>
      </c>
      <c r="FM42" s="1">
        <v>0</v>
      </c>
      <c r="FN42" s="1">
        <v>0</v>
      </c>
      <c r="FO42" s="1">
        <v>0</v>
      </c>
      <c r="FP42" s="1">
        <v>1056.4000000000001</v>
      </c>
      <c r="FQ42" s="1">
        <v>0</v>
      </c>
      <c r="FR42" s="1">
        <v>241.8</v>
      </c>
      <c r="FS42" s="1">
        <v>410</v>
      </c>
      <c r="FT42" s="1">
        <v>0</v>
      </c>
      <c r="FU42" s="1">
        <v>0</v>
      </c>
      <c r="FV42" s="1">
        <v>3574.4</v>
      </c>
      <c r="FW42" s="1">
        <v>0</v>
      </c>
      <c r="FX42" s="1">
        <v>1864</v>
      </c>
      <c r="FY42" s="1">
        <v>0</v>
      </c>
      <c r="FZ42" s="1">
        <v>0</v>
      </c>
      <c r="GA42" s="1">
        <v>0</v>
      </c>
      <c r="GB42" s="1">
        <v>593.5</v>
      </c>
      <c r="GC42" s="1">
        <v>0</v>
      </c>
      <c r="GD42" s="1">
        <v>0</v>
      </c>
      <c r="GE42" s="1">
        <v>73.8</v>
      </c>
      <c r="GF42" s="1">
        <v>0</v>
      </c>
      <c r="GG42" s="1">
        <v>0</v>
      </c>
      <c r="GH42" s="1">
        <v>0</v>
      </c>
      <c r="GI42" s="1">
        <v>0</v>
      </c>
      <c r="GJ42" s="1">
        <v>0</v>
      </c>
      <c r="GK42" s="1">
        <v>0</v>
      </c>
      <c r="GL42" s="1">
        <v>188.2</v>
      </c>
      <c r="GM42" s="1">
        <v>8864.6</v>
      </c>
      <c r="GN42" s="1">
        <v>0</v>
      </c>
      <c r="GO42" s="1">
        <v>0</v>
      </c>
      <c r="GP42" s="1">
        <v>0</v>
      </c>
      <c r="GQ42" s="1">
        <v>138.1</v>
      </c>
      <c r="GR42" s="1">
        <v>1695.8</v>
      </c>
      <c r="GS42" s="1">
        <v>0</v>
      </c>
      <c r="GT42" s="1">
        <v>0</v>
      </c>
      <c r="GU42" s="1">
        <v>0</v>
      </c>
      <c r="GV42" s="1">
        <v>0</v>
      </c>
      <c r="GW42" s="1">
        <v>199.8</v>
      </c>
      <c r="GX42" s="1">
        <v>0</v>
      </c>
      <c r="GY42" s="1">
        <v>0</v>
      </c>
      <c r="GZ42" s="1">
        <v>1609.9</v>
      </c>
      <c r="HA42" s="1">
        <v>0</v>
      </c>
      <c r="HB42" s="1">
        <v>0</v>
      </c>
      <c r="HC42" s="1">
        <v>107.4</v>
      </c>
      <c r="HD42" s="1">
        <v>0</v>
      </c>
      <c r="HE42" s="1">
        <v>2157</v>
      </c>
      <c r="HF42" s="1">
        <v>0</v>
      </c>
      <c r="HG42" s="1">
        <v>0</v>
      </c>
      <c r="HH42" s="1"/>
    </row>
    <row r="43" spans="1:216" x14ac:dyDescent="0.25">
      <c r="A43" t="s">
        <v>12</v>
      </c>
      <c r="B43" t="s">
        <v>251</v>
      </c>
      <c r="C43" t="str">
        <f t="shared" si="0"/>
        <v>SPORT-ZEU</v>
      </c>
      <c r="D43">
        <v>0</v>
      </c>
      <c r="E43" s="1">
        <v>0</v>
      </c>
      <c r="F43" s="1">
        <v>0</v>
      </c>
      <c r="G43" s="1">
        <v>0</v>
      </c>
      <c r="H43" s="1">
        <v>0</v>
      </c>
      <c r="I43" s="1">
        <v>0</v>
      </c>
      <c r="J43" s="1">
        <v>565.1</v>
      </c>
      <c r="K43" s="1">
        <v>0</v>
      </c>
      <c r="L43" s="1">
        <v>0</v>
      </c>
      <c r="M43" s="1">
        <v>0</v>
      </c>
      <c r="N43" s="1">
        <v>0</v>
      </c>
      <c r="O43" s="1">
        <v>0</v>
      </c>
      <c r="P43" s="1">
        <v>0</v>
      </c>
      <c r="Q43" s="1">
        <v>0</v>
      </c>
      <c r="R43" s="1">
        <v>0</v>
      </c>
      <c r="S43" s="1">
        <v>0</v>
      </c>
      <c r="T43" s="1">
        <v>0</v>
      </c>
      <c r="U43" s="1">
        <v>0</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210.10000000000002</v>
      </c>
      <c r="BY43" s="1">
        <v>0</v>
      </c>
      <c r="BZ43" s="1">
        <v>0</v>
      </c>
      <c r="CA43" s="1">
        <v>0</v>
      </c>
      <c r="CB43" s="1">
        <v>0</v>
      </c>
      <c r="CC43" s="1">
        <v>0</v>
      </c>
      <c r="CD43" s="1">
        <v>0</v>
      </c>
      <c r="CE43" s="1">
        <v>0</v>
      </c>
      <c r="CF43" s="1">
        <v>0</v>
      </c>
      <c r="CG43" s="1">
        <v>0</v>
      </c>
      <c r="CH43" s="1">
        <v>1187.4000000000001</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0</v>
      </c>
      <c r="DB43" s="1">
        <v>0</v>
      </c>
      <c r="DC43" s="1">
        <v>0</v>
      </c>
      <c r="DD43" s="1">
        <v>0</v>
      </c>
      <c r="DE43" s="1">
        <v>0</v>
      </c>
      <c r="DF43" s="1">
        <v>0</v>
      </c>
      <c r="DG43" s="1">
        <v>0</v>
      </c>
      <c r="DH43" s="1">
        <v>0</v>
      </c>
      <c r="DI43" s="1">
        <v>0</v>
      </c>
      <c r="DJ43" s="1">
        <v>0</v>
      </c>
      <c r="DK43" s="1">
        <v>0</v>
      </c>
      <c r="DL43" s="1">
        <v>0</v>
      </c>
      <c r="DM43" s="1">
        <v>0</v>
      </c>
      <c r="DN43" s="1">
        <v>0</v>
      </c>
      <c r="DO43" s="1">
        <v>0</v>
      </c>
      <c r="DP43" s="1">
        <v>0</v>
      </c>
      <c r="DQ43" s="1">
        <v>0</v>
      </c>
      <c r="DR43" s="1">
        <v>0</v>
      </c>
      <c r="DS43" s="1">
        <v>0</v>
      </c>
      <c r="DT43" s="1">
        <v>0</v>
      </c>
      <c r="DU43" s="1">
        <v>0</v>
      </c>
      <c r="DV43" s="1">
        <v>0</v>
      </c>
      <c r="DW43" s="1">
        <v>0</v>
      </c>
      <c r="DX43" s="1">
        <v>0</v>
      </c>
      <c r="DY43" s="1">
        <v>0</v>
      </c>
      <c r="DZ43" s="1">
        <v>0</v>
      </c>
      <c r="EA43" s="1">
        <v>0</v>
      </c>
      <c r="EB43" s="1">
        <v>0</v>
      </c>
      <c r="EC43" s="1">
        <v>0</v>
      </c>
      <c r="ED43" s="1">
        <v>0</v>
      </c>
      <c r="EE43" s="1">
        <v>0</v>
      </c>
      <c r="EF43" s="1">
        <v>0</v>
      </c>
      <c r="EG43" s="1">
        <v>0</v>
      </c>
      <c r="EH43" s="1">
        <v>0</v>
      </c>
      <c r="EI43" s="1">
        <v>0</v>
      </c>
      <c r="EJ43" s="1">
        <v>0</v>
      </c>
      <c r="EK43" s="1">
        <v>0</v>
      </c>
      <c r="EL43" s="1">
        <v>0</v>
      </c>
      <c r="EM43" s="1">
        <v>0</v>
      </c>
      <c r="EN43" s="1">
        <v>0</v>
      </c>
      <c r="EO43" s="1">
        <v>0</v>
      </c>
      <c r="EP43" s="1">
        <v>0</v>
      </c>
      <c r="EQ43" s="1">
        <v>0</v>
      </c>
      <c r="ER43" s="1">
        <v>0</v>
      </c>
      <c r="ES43" s="1">
        <v>0</v>
      </c>
      <c r="ET43" s="1">
        <v>0</v>
      </c>
      <c r="EU43" s="1">
        <v>0</v>
      </c>
      <c r="EV43" s="1">
        <v>0</v>
      </c>
      <c r="EW43" s="1">
        <v>415.1</v>
      </c>
      <c r="EX43" s="1">
        <v>0</v>
      </c>
      <c r="EY43" s="1">
        <v>0</v>
      </c>
      <c r="EZ43" s="1">
        <v>0</v>
      </c>
      <c r="FA43" s="1">
        <v>0</v>
      </c>
      <c r="FB43" s="1">
        <v>0</v>
      </c>
      <c r="FC43" s="1">
        <v>0</v>
      </c>
      <c r="FD43" s="1">
        <v>0</v>
      </c>
      <c r="FE43" s="1">
        <v>0</v>
      </c>
      <c r="FF43" s="1">
        <v>0</v>
      </c>
      <c r="FG43" s="1">
        <v>0</v>
      </c>
      <c r="FH43" s="1">
        <v>0</v>
      </c>
      <c r="FI43" s="1">
        <v>0</v>
      </c>
      <c r="FJ43" s="1">
        <v>0</v>
      </c>
      <c r="FK43" s="1">
        <v>0</v>
      </c>
      <c r="FL43" s="1">
        <v>482.7</v>
      </c>
      <c r="FM43" s="1">
        <v>0</v>
      </c>
      <c r="FN43" s="1">
        <v>0</v>
      </c>
      <c r="FO43" s="1">
        <v>0</v>
      </c>
      <c r="FP43" s="1">
        <v>0</v>
      </c>
      <c r="FQ43" s="1">
        <v>0</v>
      </c>
      <c r="FR43" s="1">
        <v>0</v>
      </c>
      <c r="FS43" s="1">
        <v>0</v>
      </c>
      <c r="FT43" s="1">
        <v>0</v>
      </c>
      <c r="FU43" s="1">
        <v>0</v>
      </c>
      <c r="FV43" s="1">
        <v>0</v>
      </c>
      <c r="FW43" s="1">
        <v>0</v>
      </c>
      <c r="FX43" s="1">
        <v>0</v>
      </c>
      <c r="FY43" s="1">
        <v>0</v>
      </c>
      <c r="FZ43" s="1">
        <v>0</v>
      </c>
      <c r="GA43" s="1">
        <v>0</v>
      </c>
      <c r="GB43" s="1">
        <v>0</v>
      </c>
      <c r="GC43" s="1">
        <v>0</v>
      </c>
      <c r="GD43" s="1">
        <v>0</v>
      </c>
      <c r="GE43" s="1">
        <v>0</v>
      </c>
      <c r="GF43" s="1">
        <v>0</v>
      </c>
      <c r="GG43" s="1">
        <v>0</v>
      </c>
      <c r="GH43" s="1">
        <v>0</v>
      </c>
      <c r="GI43" s="1">
        <v>0</v>
      </c>
      <c r="GJ43" s="1">
        <v>0</v>
      </c>
      <c r="GK43" s="1">
        <v>0</v>
      </c>
      <c r="GL43" s="1">
        <v>0</v>
      </c>
      <c r="GM43" s="1">
        <v>0</v>
      </c>
      <c r="GN43" s="1">
        <v>0</v>
      </c>
      <c r="GO43" s="1">
        <v>0</v>
      </c>
      <c r="GP43" s="1">
        <v>0</v>
      </c>
      <c r="GQ43" s="1">
        <v>0</v>
      </c>
      <c r="GR43" s="1">
        <v>0</v>
      </c>
      <c r="GS43" s="1">
        <v>0</v>
      </c>
      <c r="GT43" s="1">
        <v>0</v>
      </c>
      <c r="GU43" s="1">
        <v>0</v>
      </c>
      <c r="GV43" s="1">
        <v>0</v>
      </c>
      <c r="GW43" s="1">
        <v>0</v>
      </c>
      <c r="GX43" s="1">
        <v>0</v>
      </c>
      <c r="GY43" s="1">
        <v>0</v>
      </c>
      <c r="GZ43" s="1">
        <v>0</v>
      </c>
      <c r="HA43" s="1">
        <v>0</v>
      </c>
      <c r="HB43" s="1">
        <v>0</v>
      </c>
      <c r="HC43" s="1">
        <v>0</v>
      </c>
      <c r="HD43" s="1">
        <v>0</v>
      </c>
      <c r="HE43" s="1">
        <v>0</v>
      </c>
      <c r="HF43" s="1">
        <v>1754.8</v>
      </c>
      <c r="HG43" s="1">
        <v>0</v>
      </c>
      <c r="HH43" s="1"/>
    </row>
    <row r="44" spans="1:216" x14ac:dyDescent="0.25">
      <c r="A44" t="s">
        <v>13</v>
      </c>
      <c r="B44" t="s">
        <v>249</v>
      </c>
      <c r="C44" t="str">
        <f t="shared" si="0"/>
        <v>TRGO-EN</v>
      </c>
      <c r="D44">
        <v>33316.699999999983</v>
      </c>
      <c r="E44" s="1">
        <v>4317.2999999999893</v>
      </c>
      <c r="F44" s="1">
        <v>1123.7</v>
      </c>
      <c r="G44" s="1">
        <v>10869</v>
      </c>
      <c r="H44" s="1">
        <v>2565.8000000000002</v>
      </c>
      <c r="I44" s="1">
        <v>1363</v>
      </c>
      <c r="J44" s="1">
        <v>11443.29999999999</v>
      </c>
      <c r="K44" s="1">
        <v>629.9</v>
      </c>
      <c r="L44" s="1">
        <v>4572.5</v>
      </c>
      <c r="M44" s="1">
        <v>1882.3</v>
      </c>
      <c r="N44" s="1">
        <v>5413.6999999999989</v>
      </c>
      <c r="O44" s="1">
        <v>3265.3999999999996</v>
      </c>
      <c r="P44" s="1">
        <v>5164.6999999999989</v>
      </c>
      <c r="Q44" s="1">
        <v>5634.5999999999894</v>
      </c>
      <c r="R44" s="1">
        <v>72298.500000000015</v>
      </c>
      <c r="S44" s="1">
        <v>403.8</v>
      </c>
      <c r="T44" s="1">
        <v>260444.19999999978</v>
      </c>
      <c r="U44" s="1">
        <v>4220.6999999999989</v>
      </c>
      <c r="V44" s="1">
        <v>20838.499999999978</v>
      </c>
      <c r="W44" s="1">
        <v>3528.8999999999996</v>
      </c>
      <c r="X44" s="1">
        <v>1214.1999999999989</v>
      </c>
      <c r="Y44" s="1">
        <v>1634.4</v>
      </c>
      <c r="Z44" s="1">
        <v>2297.4999999999991</v>
      </c>
      <c r="AA44" s="1">
        <v>2472.4000000000005</v>
      </c>
      <c r="AB44" s="1">
        <v>24630</v>
      </c>
      <c r="AC44" s="1">
        <v>668.49999999999898</v>
      </c>
      <c r="AD44" s="1">
        <v>1357.7</v>
      </c>
      <c r="AE44" s="1">
        <v>422.29999999999995</v>
      </c>
      <c r="AF44" s="1">
        <v>3531.2999999999988</v>
      </c>
      <c r="AG44" s="1">
        <v>1623.8</v>
      </c>
      <c r="AH44" s="1">
        <v>4285</v>
      </c>
      <c r="AI44" s="1">
        <v>937.9</v>
      </c>
      <c r="AJ44" s="1">
        <v>2376.4</v>
      </c>
      <c r="AK44" s="1">
        <v>1936.8999999999999</v>
      </c>
      <c r="AL44" s="1">
        <v>56996.499999999796</v>
      </c>
      <c r="AM44" s="1">
        <v>1120.9999999999991</v>
      </c>
      <c r="AN44" s="1">
        <v>19027</v>
      </c>
      <c r="AO44" s="1">
        <v>4829.5</v>
      </c>
      <c r="AP44" s="1">
        <v>3193</v>
      </c>
      <c r="AQ44" s="1">
        <v>3346.5</v>
      </c>
      <c r="AR44" s="1">
        <v>946</v>
      </c>
      <c r="AS44" s="1">
        <v>29705.499999999956</v>
      </c>
      <c r="AT44" s="1">
        <v>1725.6999999999998</v>
      </c>
      <c r="AU44" s="1">
        <v>1100.7</v>
      </c>
      <c r="AV44" s="1">
        <v>1209</v>
      </c>
      <c r="AW44" s="1">
        <v>21394.299999999897</v>
      </c>
      <c r="AX44" s="1">
        <v>2307</v>
      </c>
      <c r="AY44" s="1">
        <v>17864.599999999999</v>
      </c>
      <c r="AZ44" s="1">
        <v>324.10000000000002</v>
      </c>
      <c r="BA44" s="1">
        <v>1260.2000000000003</v>
      </c>
      <c r="BB44" s="1">
        <v>12732.399999999971</v>
      </c>
      <c r="BC44" s="1">
        <v>14289.8</v>
      </c>
      <c r="BD44" s="1">
        <v>18197.199999999979</v>
      </c>
      <c r="BE44" s="1">
        <v>2063.599999999999</v>
      </c>
      <c r="BF44" s="1">
        <v>25948.999999999964</v>
      </c>
      <c r="BG44" s="1">
        <v>15560.6</v>
      </c>
      <c r="BH44" s="1">
        <v>22755.499999999993</v>
      </c>
      <c r="BI44" s="1">
        <v>44355.999999999985</v>
      </c>
      <c r="BJ44" s="1">
        <v>211.9</v>
      </c>
      <c r="BK44" s="1">
        <v>1098.5</v>
      </c>
      <c r="BL44" s="1">
        <v>36585.799999999996</v>
      </c>
      <c r="BM44" s="1">
        <v>3144.4</v>
      </c>
      <c r="BN44" s="1">
        <v>6866.0999999999985</v>
      </c>
      <c r="BO44" s="1">
        <v>5185.0999999999995</v>
      </c>
      <c r="BP44" s="1">
        <v>268.39999999999998</v>
      </c>
      <c r="BQ44" s="1">
        <v>26597.599999999889</v>
      </c>
      <c r="BR44" s="1">
        <v>3082.8</v>
      </c>
      <c r="BS44" s="1">
        <v>7417.2000000000007</v>
      </c>
      <c r="BT44" s="1">
        <v>111946.39999999989</v>
      </c>
      <c r="BU44" s="1">
        <v>2574.5</v>
      </c>
      <c r="BV44" s="1">
        <v>236.1</v>
      </c>
      <c r="BW44" s="1">
        <v>2526.0999999999981</v>
      </c>
      <c r="BX44" s="1">
        <v>106344.89999999988</v>
      </c>
      <c r="BY44" s="1">
        <v>6344.4</v>
      </c>
      <c r="BZ44" s="1">
        <v>3599.2</v>
      </c>
      <c r="CA44" s="1">
        <v>52571.899999999776</v>
      </c>
      <c r="CB44" s="1">
        <v>4316.6999999999898</v>
      </c>
      <c r="CC44" s="1">
        <v>839.59999999999991</v>
      </c>
      <c r="CD44" s="1">
        <v>12295.099999999989</v>
      </c>
      <c r="CE44" s="1">
        <v>20948.299999999988</v>
      </c>
      <c r="CF44" s="1">
        <v>28334.69999999999</v>
      </c>
      <c r="CG44" s="1">
        <v>19791.599999999999</v>
      </c>
      <c r="CH44" s="1">
        <v>669319.09999999986</v>
      </c>
      <c r="CI44" s="1">
        <v>2176.7999999999993</v>
      </c>
      <c r="CJ44" s="1">
        <v>23727.19999999999</v>
      </c>
      <c r="CK44" s="1">
        <v>939.7</v>
      </c>
      <c r="CL44" s="1">
        <v>22869.199999999983</v>
      </c>
      <c r="CM44" s="1">
        <v>1784.799999999999</v>
      </c>
      <c r="CN44" s="1">
        <v>899.8</v>
      </c>
      <c r="CO44" s="1">
        <v>1515.8999999999999</v>
      </c>
      <c r="CP44" s="1">
        <v>500.1</v>
      </c>
      <c r="CQ44" s="1">
        <v>3977.2999999999902</v>
      </c>
      <c r="CR44" s="1">
        <v>1237.5</v>
      </c>
      <c r="CS44" s="1">
        <v>360</v>
      </c>
      <c r="CT44" s="1">
        <v>362724.99999999977</v>
      </c>
      <c r="CU44" s="1">
        <v>3495.1</v>
      </c>
      <c r="CV44" s="1">
        <v>9366.8999999999905</v>
      </c>
      <c r="CW44" s="1">
        <v>15742.49999999998</v>
      </c>
      <c r="CX44" s="1">
        <v>20737.299999999988</v>
      </c>
      <c r="CY44" s="1">
        <v>3093.6</v>
      </c>
      <c r="CZ44" s="1">
        <v>6032.3</v>
      </c>
      <c r="DA44" s="1">
        <v>2584.1000000000004</v>
      </c>
      <c r="DB44" s="1">
        <v>2348.1999999999998</v>
      </c>
      <c r="DC44" s="1">
        <v>1135.2</v>
      </c>
      <c r="DD44" s="1">
        <v>3482.8</v>
      </c>
      <c r="DE44" s="1">
        <v>2532.6999999999989</v>
      </c>
      <c r="DF44" s="1">
        <v>5050.7</v>
      </c>
      <c r="DG44" s="1">
        <v>4008.8999999999996</v>
      </c>
      <c r="DH44" s="1">
        <v>8621.4999999999891</v>
      </c>
      <c r="DI44" s="1">
        <v>114554.09999999998</v>
      </c>
      <c r="DJ44" s="1">
        <v>4149.0999999999995</v>
      </c>
      <c r="DK44" s="1">
        <v>8053.7999999999902</v>
      </c>
      <c r="DL44" s="1">
        <v>3290.3999999999996</v>
      </c>
      <c r="DM44" s="1">
        <v>71240.299999999886</v>
      </c>
      <c r="DN44" s="1">
        <v>105541.8</v>
      </c>
      <c r="DO44" s="1">
        <v>1075</v>
      </c>
      <c r="DP44" s="1">
        <v>2676.1999999999989</v>
      </c>
      <c r="DQ44" s="1">
        <v>22218.499999999978</v>
      </c>
      <c r="DR44" s="1">
        <v>0</v>
      </c>
      <c r="DS44" s="1">
        <v>7517.5</v>
      </c>
      <c r="DT44" s="1">
        <v>31012.999999999967</v>
      </c>
      <c r="DU44" s="1">
        <v>6382.8999999999978</v>
      </c>
      <c r="DV44" s="1">
        <v>6824.4</v>
      </c>
      <c r="DW44" s="1">
        <v>3000.9</v>
      </c>
      <c r="DX44" s="1">
        <v>2487.2999999999984</v>
      </c>
      <c r="DY44" s="1">
        <v>3972.4</v>
      </c>
      <c r="DZ44" s="1">
        <v>11180.79999999999</v>
      </c>
      <c r="EA44" s="1">
        <v>46198.499999999993</v>
      </c>
      <c r="EB44" s="1">
        <v>5465.5999999999985</v>
      </c>
      <c r="EC44" s="1">
        <v>371.7</v>
      </c>
      <c r="ED44" s="1">
        <v>10520.399999999998</v>
      </c>
      <c r="EE44" s="1">
        <v>75382.799999999697</v>
      </c>
      <c r="EF44" s="1">
        <v>2918.5999999999995</v>
      </c>
      <c r="EG44" s="1">
        <v>6934.6</v>
      </c>
      <c r="EH44" s="1">
        <v>4837.0999999999985</v>
      </c>
      <c r="EI44" s="1">
        <v>2735.5999999999899</v>
      </c>
      <c r="EJ44" s="1">
        <v>10103.6</v>
      </c>
      <c r="EK44" s="1">
        <v>35628.999999999978</v>
      </c>
      <c r="EL44" s="1">
        <v>16075.1</v>
      </c>
      <c r="EM44" s="1">
        <v>401.3</v>
      </c>
      <c r="EN44" s="1">
        <v>670.9</v>
      </c>
      <c r="EO44" s="1">
        <v>2027.1</v>
      </c>
      <c r="EP44" s="1">
        <v>15032.699999999997</v>
      </c>
      <c r="EQ44" s="1">
        <v>412.7</v>
      </c>
      <c r="ER44" s="1">
        <v>29643.899999999991</v>
      </c>
      <c r="ES44" s="1">
        <v>1960.1</v>
      </c>
      <c r="ET44" s="1">
        <v>3481.0999999999894</v>
      </c>
      <c r="EU44" s="1">
        <v>8289.5</v>
      </c>
      <c r="EV44" s="1">
        <v>2757.1</v>
      </c>
      <c r="EW44" s="1">
        <v>3448.8999999999996</v>
      </c>
      <c r="EX44" s="1">
        <v>28887.399999999983</v>
      </c>
      <c r="EY44" s="1">
        <v>25894.999999999989</v>
      </c>
      <c r="EZ44" s="1">
        <v>31954.699999999979</v>
      </c>
      <c r="FA44" s="1">
        <v>55061.199999999895</v>
      </c>
      <c r="FB44" s="1">
        <v>27949.199999999986</v>
      </c>
      <c r="FC44" s="1">
        <v>1289.5</v>
      </c>
      <c r="FD44" s="1">
        <v>389.7</v>
      </c>
      <c r="FE44" s="1">
        <v>2000.2999999999902</v>
      </c>
      <c r="FF44" s="1">
        <v>4445.2999999999993</v>
      </c>
      <c r="FG44" s="1">
        <v>2827.1</v>
      </c>
      <c r="FH44" s="1">
        <v>628.20000000000005</v>
      </c>
      <c r="FI44" s="1">
        <v>677.7</v>
      </c>
      <c r="FJ44" s="1">
        <v>256.3</v>
      </c>
      <c r="FK44" s="1">
        <v>2033.9</v>
      </c>
      <c r="FL44" s="1">
        <v>970.8</v>
      </c>
      <c r="FM44" s="1">
        <v>341.9</v>
      </c>
      <c r="FN44" s="1">
        <v>766.8</v>
      </c>
      <c r="FO44" s="1">
        <v>14041.199999999979</v>
      </c>
      <c r="FP44" s="1">
        <v>6644.5999999999995</v>
      </c>
      <c r="FQ44" s="1">
        <v>8404.7000000000007</v>
      </c>
      <c r="FR44" s="1">
        <v>7300.5</v>
      </c>
      <c r="FS44" s="1">
        <v>24650</v>
      </c>
      <c r="FT44" s="1">
        <v>1628</v>
      </c>
      <c r="FU44" s="1">
        <v>3870.49999999999</v>
      </c>
      <c r="FV44" s="1">
        <v>20340.099999999969</v>
      </c>
      <c r="FW44" s="1">
        <v>4781.7</v>
      </c>
      <c r="FX44" s="1">
        <v>14275.499999999978</v>
      </c>
      <c r="FY44" s="1">
        <v>971.8</v>
      </c>
      <c r="FZ44" s="1">
        <v>1465.1</v>
      </c>
      <c r="GA44" s="1">
        <v>1691.2999999999988</v>
      </c>
      <c r="GB44" s="1">
        <v>4597.5999999999985</v>
      </c>
      <c r="GC44" s="1">
        <v>3087.4</v>
      </c>
      <c r="GD44" s="1">
        <v>551.6</v>
      </c>
      <c r="GE44" s="1">
        <v>1041.3</v>
      </c>
      <c r="GF44" s="1">
        <v>17035.5</v>
      </c>
      <c r="GG44" s="1">
        <v>26734.599999999973</v>
      </c>
      <c r="GH44" s="1">
        <v>18565.499999999989</v>
      </c>
      <c r="GI44" s="1">
        <v>1051.4000000000001</v>
      </c>
      <c r="GJ44" s="1">
        <v>26977.699999999993</v>
      </c>
      <c r="GK44" s="1">
        <v>18818.7</v>
      </c>
      <c r="GL44" s="1">
        <v>2161</v>
      </c>
      <c r="GM44" s="1">
        <v>66008.799999999872</v>
      </c>
      <c r="GN44" s="1">
        <v>574.70000000000005</v>
      </c>
      <c r="GO44" s="1">
        <v>3375.5</v>
      </c>
      <c r="GP44" s="1">
        <v>401.4</v>
      </c>
      <c r="GQ44" s="1">
        <v>2567.1999999999994</v>
      </c>
      <c r="GR44" s="1">
        <v>6557.0999999999894</v>
      </c>
      <c r="GS44" s="1">
        <v>1470.3000000000002</v>
      </c>
      <c r="GT44" s="1">
        <v>1486.1</v>
      </c>
      <c r="GU44" s="1">
        <v>7637.5999999999794</v>
      </c>
      <c r="GV44" s="1">
        <v>3045.3999999999996</v>
      </c>
      <c r="GW44" s="1">
        <v>22912.599999999991</v>
      </c>
      <c r="GX44" s="1">
        <v>1351.1</v>
      </c>
      <c r="GY44" s="1">
        <v>16631.299999999977</v>
      </c>
      <c r="GZ44" s="1">
        <v>516.1</v>
      </c>
      <c r="HA44" s="1">
        <v>8282.0999999999894</v>
      </c>
      <c r="HB44" s="1">
        <v>57981.799999999988</v>
      </c>
      <c r="HC44" s="1">
        <v>4761.3999999999978</v>
      </c>
      <c r="HD44" s="1">
        <v>1090.599999999999</v>
      </c>
      <c r="HE44" s="1">
        <v>4630.0999999999995</v>
      </c>
      <c r="HF44" s="1">
        <v>1619.2999999999993</v>
      </c>
      <c r="HG44" s="1">
        <v>3385.8999999999992</v>
      </c>
      <c r="HH44" s="1"/>
    </row>
    <row r="45" spans="1:216" x14ac:dyDescent="0.25">
      <c r="A45" t="s">
        <v>13</v>
      </c>
      <c r="B45" t="s">
        <v>250</v>
      </c>
      <c r="C45" t="str">
        <f t="shared" si="0"/>
        <v>TRGO-EU</v>
      </c>
      <c r="D45">
        <v>1451.6999999999998</v>
      </c>
      <c r="E45" s="1">
        <v>0</v>
      </c>
      <c r="F45" s="1">
        <v>921.1</v>
      </c>
      <c r="G45" s="1">
        <v>541.1</v>
      </c>
      <c r="H45" s="1">
        <v>0</v>
      </c>
      <c r="I45" s="1">
        <v>0</v>
      </c>
      <c r="J45" s="1">
        <v>3657.7999999999997</v>
      </c>
      <c r="K45" s="1">
        <v>0</v>
      </c>
      <c r="L45" s="1">
        <v>0</v>
      </c>
      <c r="M45" s="1">
        <v>778.5</v>
      </c>
      <c r="N45" s="1">
        <v>82.1</v>
      </c>
      <c r="O45" s="1">
        <v>944.6</v>
      </c>
      <c r="P45" s="1">
        <v>112.3</v>
      </c>
      <c r="Q45" s="1">
        <v>4698.6000000000004</v>
      </c>
      <c r="R45" s="1">
        <v>4101</v>
      </c>
      <c r="S45" s="1">
        <v>319.7</v>
      </c>
      <c r="T45" s="1">
        <v>20054.899999999998</v>
      </c>
      <c r="U45" s="1">
        <v>678.40000000000009</v>
      </c>
      <c r="V45" s="1">
        <v>227.7</v>
      </c>
      <c r="W45" s="1">
        <v>0</v>
      </c>
      <c r="X45" s="1">
        <v>0</v>
      </c>
      <c r="Y45" s="1">
        <v>0</v>
      </c>
      <c r="Z45" s="1">
        <v>0</v>
      </c>
      <c r="AA45" s="1">
        <v>453.5</v>
      </c>
      <c r="AB45" s="1">
        <v>1782.6</v>
      </c>
      <c r="AC45" s="1">
        <v>289.89999999999998</v>
      </c>
      <c r="AD45" s="1">
        <v>382.3</v>
      </c>
      <c r="AE45" s="1">
        <v>0</v>
      </c>
      <c r="AF45" s="1">
        <v>0</v>
      </c>
      <c r="AG45" s="1">
        <v>0</v>
      </c>
      <c r="AH45" s="1">
        <v>0</v>
      </c>
      <c r="AI45" s="1">
        <v>385.6</v>
      </c>
      <c r="AJ45" s="1">
        <v>293.10000000000002</v>
      </c>
      <c r="AK45" s="1">
        <v>0</v>
      </c>
      <c r="AL45" s="1">
        <v>12530.5</v>
      </c>
      <c r="AM45" s="1">
        <v>71.5</v>
      </c>
      <c r="AN45" s="1">
        <v>541.69999999999902</v>
      </c>
      <c r="AO45" s="1">
        <v>384.1</v>
      </c>
      <c r="AP45" s="1">
        <v>625.79999999999995</v>
      </c>
      <c r="AQ45" s="1">
        <v>1828.1</v>
      </c>
      <c r="AR45" s="1">
        <v>0</v>
      </c>
      <c r="AS45" s="1">
        <v>3163.7999999999902</v>
      </c>
      <c r="AT45" s="1">
        <v>0</v>
      </c>
      <c r="AU45" s="1">
        <v>0</v>
      </c>
      <c r="AV45" s="1">
        <v>21.4</v>
      </c>
      <c r="AW45" s="1">
        <v>8216.2000000000007</v>
      </c>
      <c r="AX45" s="1">
        <v>1209</v>
      </c>
      <c r="AY45" s="1">
        <v>12207</v>
      </c>
      <c r="AZ45" s="1">
        <v>0</v>
      </c>
      <c r="BA45" s="1">
        <v>0</v>
      </c>
      <c r="BB45" s="1">
        <v>0</v>
      </c>
      <c r="BC45" s="1">
        <v>1443.2</v>
      </c>
      <c r="BD45" s="1">
        <v>3087.1000000000004</v>
      </c>
      <c r="BE45" s="1">
        <v>2153.6999999999998</v>
      </c>
      <c r="BF45" s="1">
        <v>4902.2999999999902</v>
      </c>
      <c r="BG45" s="1">
        <v>6239.3</v>
      </c>
      <c r="BH45" s="1">
        <v>3870.6</v>
      </c>
      <c r="BI45" s="1">
        <v>864.80000000000007</v>
      </c>
      <c r="BJ45" s="1">
        <v>0</v>
      </c>
      <c r="BK45" s="1">
        <v>0</v>
      </c>
      <c r="BL45" s="1">
        <v>13131.6</v>
      </c>
      <c r="BM45" s="1">
        <v>0</v>
      </c>
      <c r="BN45" s="1">
        <v>0</v>
      </c>
      <c r="BO45" s="1">
        <v>328.40000000000003</v>
      </c>
      <c r="BP45" s="1">
        <v>0</v>
      </c>
      <c r="BQ45" s="1">
        <v>5687.2999999999993</v>
      </c>
      <c r="BR45" s="1">
        <v>481</v>
      </c>
      <c r="BS45" s="1">
        <v>3118.3</v>
      </c>
      <c r="BT45" s="1">
        <v>43426.199999999903</v>
      </c>
      <c r="BU45" s="1">
        <v>0</v>
      </c>
      <c r="BV45" s="1">
        <v>0</v>
      </c>
      <c r="BW45" s="1">
        <v>2359.6999999999998</v>
      </c>
      <c r="BX45" s="1">
        <v>44251.9</v>
      </c>
      <c r="BY45" s="1">
        <v>183.9</v>
      </c>
      <c r="BZ45" s="1">
        <v>0</v>
      </c>
      <c r="CA45" s="1">
        <v>18138.5</v>
      </c>
      <c r="CB45" s="1">
        <v>268.89999999999998</v>
      </c>
      <c r="CC45" s="1">
        <v>0</v>
      </c>
      <c r="CD45" s="1">
        <v>1717.5999999999901</v>
      </c>
      <c r="CE45" s="1">
        <v>5951.2</v>
      </c>
      <c r="CF45" s="1">
        <v>4070.7999999999997</v>
      </c>
      <c r="CG45" s="1">
        <v>6150.5</v>
      </c>
      <c r="CH45" s="1">
        <v>415656.89999999898</v>
      </c>
      <c r="CI45" s="1">
        <v>0</v>
      </c>
      <c r="CJ45" s="1">
        <v>5393.6</v>
      </c>
      <c r="CK45" s="1">
        <v>0</v>
      </c>
      <c r="CL45" s="1">
        <v>3500.2</v>
      </c>
      <c r="CM45" s="1">
        <v>0</v>
      </c>
      <c r="CN45" s="1">
        <v>0</v>
      </c>
      <c r="CO45" s="1">
        <v>521.6</v>
      </c>
      <c r="CP45" s="1">
        <v>469</v>
      </c>
      <c r="CQ45" s="1">
        <v>0</v>
      </c>
      <c r="CR45" s="1">
        <v>1738</v>
      </c>
      <c r="CS45" s="1">
        <v>166.4</v>
      </c>
      <c r="CT45" s="1">
        <v>96511.499999999913</v>
      </c>
      <c r="CU45" s="1">
        <v>751.4</v>
      </c>
      <c r="CV45" s="1">
        <v>4135.2</v>
      </c>
      <c r="CW45" s="1">
        <v>2245.6999999999998</v>
      </c>
      <c r="CX45" s="1">
        <v>0</v>
      </c>
      <c r="CY45" s="1">
        <v>0</v>
      </c>
      <c r="CZ45" s="1">
        <v>1266.9000000000001</v>
      </c>
      <c r="DA45" s="1">
        <v>964.6</v>
      </c>
      <c r="DB45" s="1">
        <v>0</v>
      </c>
      <c r="DC45" s="1">
        <v>813.8</v>
      </c>
      <c r="DD45" s="1">
        <v>0</v>
      </c>
      <c r="DE45" s="1">
        <v>0</v>
      </c>
      <c r="DF45" s="1">
        <v>2180.1999999999998</v>
      </c>
      <c r="DG45" s="1">
        <v>0</v>
      </c>
      <c r="DH45" s="1">
        <v>1083.2</v>
      </c>
      <c r="DI45" s="1">
        <v>19824</v>
      </c>
      <c r="DJ45" s="1">
        <v>0</v>
      </c>
      <c r="DK45" s="1">
        <v>179.9</v>
      </c>
      <c r="DL45" s="1">
        <v>198.9</v>
      </c>
      <c r="DM45" s="1">
        <v>49079.6</v>
      </c>
      <c r="DN45" s="1">
        <v>49738.400000000001</v>
      </c>
      <c r="DO45" s="1">
        <v>1929.8</v>
      </c>
      <c r="DP45" s="1">
        <v>147.5</v>
      </c>
      <c r="DQ45" s="1">
        <v>2465.8000000000002</v>
      </c>
      <c r="DR45" s="1">
        <v>0</v>
      </c>
      <c r="DS45" s="1">
        <v>1703.5</v>
      </c>
      <c r="DT45" s="1">
        <v>3155.3</v>
      </c>
      <c r="DU45" s="1">
        <v>416.4</v>
      </c>
      <c r="DV45" s="1">
        <v>1597.5</v>
      </c>
      <c r="DW45" s="1">
        <v>859.7</v>
      </c>
      <c r="DX45" s="1">
        <v>600.29999999999995</v>
      </c>
      <c r="DY45" s="1">
        <v>1844.6</v>
      </c>
      <c r="DZ45" s="1">
        <v>300</v>
      </c>
      <c r="EA45" s="1">
        <v>4987.49999999999</v>
      </c>
      <c r="EB45" s="1">
        <v>2833.1</v>
      </c>
      <c r="EC45" s="1">
        <v>587.29999999999995</v>
      </c>
      <c r="ED45" s="1">
        <v>3471.8999999999996</v>
      </c>
      <c r="EE45" s="1">
        <v>29891.499999999902</v>
      </c>
      <c r="EF45" s="1">
        <v>0</v>
      </c>
      <c r="EG45" s="1">
        <v>1532.7</v>
      </c>
      <c r="EH45" s="1">
        <v>1168.3</v>
      </c>
      <c r="EI45" s="1">
        <v>6106.4</v>
      </c>
      <c r="EJ45" s="1">
        <v>3522.6</v>
      </c>
      <c r="EK45" s="1">
        <v>7454.3</v>
      </c>
      <c r="EL45" s="1">
        <v>3862.3</v>
      </c>
      <c r="EM45" s="1">
        <v>0</v>
      </c>
      <c r="EN45" s="1">
        <v>0</v>
      </c>
      <c r="EO45" s="1">
        <v>511.2</v>
      </c>
      <c r="EP45" s="1">
        <v>6689</v>
      </c>
      <c r="EQ45" s="1">
        <v>0</v>
      </c>
      <c r="ER45" s="1">
        <v>7961.99999999999</v>
      </c>
      <c r="ES45" s="1">
        <v>456.3</v>
      </c>
      <c r="ET45" s="1">
        <v>1212.5999999999999</v>
      </c>
      <c r="EU45" s="1">
        <v>1048.5</v>
      </c>
      <c r="EV45" s="1">
        <v>1387.4</v>
      </c>
      <c r="EW45" s="1">
        <v>0</v>
      </c>
      <c r="EX45" s="1">
        <v>4096.1999999999898</v>
      </c>
      <c r="EY45" s="1">
        <v>4165.3</v>
      </c>
      <c r="EZ45" s="1">
        <v>11157.8999999999</v>
      </c>
      <c r="FA45" s="1">
        <v>4365.3999999999996</v>
      </c>
      <c r="FB45" s="1">
        <v>1798.1</v>
      </c>
      <c r="FC45" s="1">
        <v>854.5</v>
      </c>
      <c r="FD45" s="1">
        <v>0</v>
      </c>
      <c r="FE45" s="1">
        <v>234.4</v>
      </c>
      <c r="FF45" s="1">
        <v>0</v>
      </c>
      <c r="FG45" s="1">
        <v>274.60000000000002</v>
      </c>
      <c r="FH45" s="1">
        <v>0</v>
      </c>
      <c r="FI45" s="1">
        <v>394.3</v>
      </c>
      <c r="FJ45" s="1">
        <v>0</v>
      </c>
      <c r="FK45" s="1">
        <v>947.7</v>
      </c>
      <c r="FL45" s="1">
        <v>0</v>
      </c>
      <c r="FM45" s="1">
        <v>0</v>
      </c>
      <c r="FN45" s="1">
        <v>0</v>
      </c>
      <c r="FO45" s="1">
        <v>18011</v>
      </c>
      <c r="FP45" s="1">
        <v>17253.5</v>
      </c>
      <c r="FQ45" s="1">
        <v>1106.8999999999901</v>
      </c>
      <c r="FR45" s="1">
        <v>1444.5</v>
      </c>
      <c r="FS45" s="1">
        <v>7852.7999999999993</v>
      </c>
      <c r="FT45" s="1">
        <v>0</v>
      </c>
      <c r="FU45" s="1">
        <v>35.5</v>
      </c>
      <c r="FV45" s="1">
        <v>20391.300000000003</v>
      </c>
      <c r="FW45" s="1">
        <v>1928.3</v>
      </c>
      <c r="FX45" s="1">
        <v>2095.6999999999998</v>
      </c>
      <c r="FY45" s="1">
        <v>0</v>
      </c>
      <c r="FZ45" s="1">
        <v>0</v>
      </c>
      <c r="GA45" s="1">
        <v>346.3</v>
      </c>
      <c r="GB45" s="1">
        <v>2435</v>
      </c>
      <c r="GC45" s="1">
        <v>538.4</v>
      </c>
      <c r="GD45" s="1">
        <v>0</v>
      </c>
      <c r="GE45" s="1">
        <v>0</v>
      </c>
      <c r="GF45" s="1">
        <v>2077.6</v>
      </c>
      <c r="GG45" s="1">
        <v>3505.8999999999901</v>
      </c>
      <c r="GH45" s="1">
        <v>4170.2999999999902</v>
      </c>
      <c r="GI45" s="1">
        <v>0</v>
      </c>
      <c r="GJ45" s="1">
        <v>774.8</v>
      </c>
      <c r="GK45" s="1">
        <v>2558.8000000000002</v>
      </c>
      <c r="GL45" s="1">
        <v>1320.1</v>
      </c>
      <c r="GM45" s="1">
        <v>49060.2</v>
      </c>
      <c r="GN45" s="1">
        <v>0</v>
      </c>
      <c r="GO45" s="1">
        <v>629.5</v>
      </c>
      <c r="GP45" s="1">
        <v>419</v>
      </c>
      <c r="GQ45" s="1">
        <v>116.3</v>
      </c>
      <c r="GR45" s="1">
        <v>1891.2</v>
      </c>
      <c r="GS45" s="1">
        <v>786.3</v>
      </c>
      <c r="GT45" s="1">
        <v>89</v>
      </c>
      <c r="GU45" s="1">
        <v>2561.1999999999998</v>
      </c>
      <c r="GV45" s="1">
        <v>0</v>
      </c>
      <c r="GW45" s="1">
        <v>3496.1</v>
      </c>
      <c r="GX45" s="1">
        <v>151</v>
      </c>
      <c r="GY45" s="1">
        <v>470.59999999999997</v>
      </c>
      <c r="GZ45" s="1">
        <v>905.099999999999</v>
      </c>
      <c r="HA45" s="1">
        <v>2213.6999999999998</v>
      </c>
      <c r="HB45" s="1">
        <v>6698.8</v>
      </c>
      <c r="HC45" s="1">
        <v>0</v>
      </c>
      <c r="HD45" s="1">
        <v>0</v>
      </c>
      <c r="HE45" s="1">
        <v>0</v>
      </c>
      <c r="HF45" s="1">
        <v>0</v>
      </c>
      <c r="HG45" s="1">
        <v>0</v>
      </c>
      <c r="HH45" s="1"/>
    </row>
    <row r="46" spans="1:216" x14ac:dyDescent="0.25">
      <c r="A46" t="s">
        <v>13</v>
      </c>
      <c r="B46" t="s">
        <v>251</v>
      </c>
      <c r="C46" t="str">
        <f t="shared" si="0"/>
        <v>TRGO-ZEU</v>
      </c>
      <c r="D46">
        <v>0</v>
      </c>
      <c r="E46" s="1">
        <v>0</v>
      </c>
      <c r="F46" s="1">
        <v>0</v>
      </c>
      <c r="G46" s="1">
        <v>0</v>
      </c>
      <c r="H46" s="1">
        <v>0</v>
      </c>
      <c r="I46" s="1">
        <v>0</v>
      </c>
      <c r="J46" s="1">
        <v>230.9</v>
      </c>
      <c r="K46" s="1">
        <v>0</v>
      </c>
      <c r="L46" s="1">
        <v>0</v>
      </c>
      <c r="M46" s="1">
        <v>0</v>
      </c>
      <c r="N46" s="1">
        <v>0</v>
      </c>
      <c r="O46" s="1">
        <v>0</v>
      </c>
      <c r="P46" s="1">
        <v>0</v>
      </c>
      <c r="Q46" s="1">
        <v>84.5</v>
      </c>
      <c r="R46" s="1">
        <v>84.4</v>
      </c>
      <c r="S46" s="1">
        <v>0</v>
      </c>
      <c r="T46" s="1">
        <v>4638.0999999999995</v>
      </c>
      <c r="U46" s="1">
        <v>36</v>
      </c>
      <c r="V46" s="1">
        <v>0</v>
      </c>
      <c r="W46" s="1">
        <v>60</v>
      </c>
      <c r="X46" s="1">
        <v>0</v>
      </c>
      <c r="Y46" s="1">
        <v>0</v>
      </c>
      <c r="Z46" s="1">
        <v>0</v>
      </c>
      <c r="AA46" s="1">
        <v>0</v>
      </c>
      <c r="AB46" s="1">
        <v>0</v>
      </c>
      <c r="AC46" s="1">
        <v>0</v>
      </c>
      <c r="AD46" s="1">
        <v>0</v>
      </c>
      <c r="AE46" s="1">
        <v>0</v>
      </c>
      <c r="AF46" s="1">
        <v>0</v>
      </c>
      <c r="AG46" s="1">
        <v>274</v>
      </c>
      <c r="AH46" s="1">
        <v>38</v>
      </c>
      <c r="AI46" s="1">
        <v>0</v>
      </c>
      <c r="AJ46" s="1">
        <v>0</v>
      </c>
      <c r="AK46" s="1">
        <v>0</v>
      </c>
      <c r="AL46" s="1">
        <v>400</v>
      </c>
      <c r="AM46" s="1">
        <v>0</v>
      </c>
      <c r="AN46" s="1">
        <v>482.2</v>
      </c>
      <c r="AO46" s="1">
        <v>309.10000000000002</v>
      </c>
      <c r="AP46" s="1">
        <v>0</v>
      </c>
      <c r="AQ46" s="1">
        <v>0</v>
      </c>
      <c r="AR46" s="1">
        <v>0</v>
      </c>
      <c r="AS46" s="1">
        <v>514.20000000000005</v>
      </c>
      <c r="AT46" s="1">
        <v>0</v>
      </c>
      <c r="AU46" s="1">
        <v>0</v>
      </c>
      <c r="AV46" s="1">
        <v>0</v>
      </c>
      <c r="AW46" s="1">
        <v>0</v>
      </c>
      <c r="AX46" s="1">
        <v>0</v>
      </c>
      <c r="AY46" s="1">
        <v>0</v>
      </c>
      <c r="AZ46" s="1">
        <v>0</v>
      </c>
      <c r="BA46" s="1">
        <v>0</v>
      </c>
      <c r="BB46" s="1">
        <v>0</v>
      </c>
      <c r="BC46" s="1">
        <v>0</v>
      </c>
      <c r="BD46" s="1">
        <v>171.89999999999998</v>
      </c>
      <c r="BE46" s="1">
        <v>0</v>
      </c>
      <c r="BF46" s="1">
        <v>0</v>
      </c>
      <c r="BG46" s="1">
        <v>266.39999999999998</v>
      </c>
      <c r="BH46" s="1">
        <v>0</v>
      </c>
      <c r="BI46" s="1">
        <v>830.6</v>
      </c>
      <c r="BJ46" s="1">
        <v>0</v>
      </c>
      <c r="BK46" s="1">
        <v>220</v>
      </c>
      <c r="BL46" s="1">
        <v>0</v>
      </c>
      <c r="BM46" s="1">
        <v>0</v>
      </c>
      <c r="BN46" s="1">
        <v>0</v>
      </c>
      <c r="BO46" s="1">
        <v>0</v>
      </c>
      <c r="BP46" s="1">
        <v>0</v>
      </c>
      <c r="BQ46" s="1">
        <v>444.40000000000003</v>
      </c>
      <c r="BR46" s="1">
        <v>17.8</v>
      </c>
      <c r="BS46" s="1">
        <v>0</v>
      </c>
      <c r="BT46" s="1">
        <v>1084.599999999999</v>
      </c>
      <c r="BU46" s="1">
        <v>0</v>
      </c>
      <c r="BV46" s="1">
        <v>0</v>
      </c>
      <c r="BW46" s="1">
        <v>0</v>
      </c>
      <c r="BX46" s="1">
        <v>21636.3</v>
      </c>
      <c r="BY46" s="1">
        <v>157.9</v>
      </c>
      <c r="BZ46" s="1">
        <v>0</v>
      </c>
      <c r="CA46" s="1">
        <v>998.79999999999905</v>
      </c>
      <c r="CB46" s="1">
        <v>0</v>
      </c>
      <c r="CC46" s="1">
        <v>0</v>
      </c>
      <c r="CD46" s="1">
        <v>0</v>
      </c>
      <c r="CE46" s="1">
        <v>0</v>
      </c>
      <c r="CF46" s="1">
        <v>0</v>
      </c>
      <c r="CG46" s="1">
        <v>0</v>
      </c>
      <c r="CH46" s="1">
        <v>13056.999999999989</v>
      </c>
      <c r="CI46" s="1">
        <v>0</v>
      </c>
      <c r="CJ46" s="1">
        <v>139.80000000000001</v>
      </c>
      <c r="CK46" s="1">
        <v>0</v>
      </c>
      <c r="CL46" s="1">
        <v>14.8</v>
      </c>
      <c r="CM46" s="1">
        <v>0</v>
      </c>
      <c r="CN46" s="1">
        <v>0</v>
      </c>
      <c r="CO46" s="1">
        <v>28.3</v>
      </c>
      <c r="CP46" s="1">
        <v>0</v>
      </c>
      <c r="CQ46" s="1">
        <v>0</v>
      </c>
      <c r="CR46" s="1">
        <v>0</v>
      </c>
      <c r="CS46" s="1">
        <v>0</v>
      </c>
      <c r="CT46" s="1">
        <v>5528.6</v>
      </c>
      <c r="CU46" s="1">
        <v>0</v>
      </c>
      <c r="CV46" s="1">
        <v>0</v>
      </c>
      <c r="CW46" s="1">
        <v>0</v>
      </c>
      <c r="CX46" s="1">
        <v>0</v>
      </c>
      <c r="CY46" s="1">
        <v>0</v>
      </c>
      <c r="CZ46" s="1">
        <v>0</v>
      </c>
      <c r="DA46" s="1">
        <v>0</v>
      </c>
      <c r="DB46" s="1">
        <v>0</v>
      </c>
      <c r="DC46" s="1">
        <v>0</v>
      </c>
      <c r="DD46" s="1">
        <v>0</v>
      </c>
      <c r="DE46" s="1">
        <v>0</v>
      </c>
      <c r="DF46" s="1">
        <v>0</v>
      </c>
      <c r="DG46" s="1">
        <v>0</v>
      </c>
      <c r="DH46" s="1">
        <v>52.4</v>
      </c>
      <c r="DI46" s="1">
        <v>0</v>
      </c>
      <c r="DJ46" s="1">
        <v>0</v>
      </c>
      <c r="DK46" s="1">
        <v>0</v>
      </c>
      <c r="DL46" s="1">
        <v>2261</v>
      </c>
      <c r="DM46" s="1">
        <v>3461.4</v>
      </c>
      <c r="DN46" s="1">
        <v>463.70000000000005</v>
      </c>
      <c r="DO46" s="1">
        <v>0</v>
      </c>
      <c r="DP46" s="1">
        <v>0</v>
      </c>
      <c r="DQ46" s="1">
        <v>0</v>
      </c>
      <c r="DR46" s="1">
        <v>0</v>
      </c>
      <c r="DS46" s="1">
        <v>0</v>
      </c>
      <c r="DT46" s="1">
        <v>390.4</v>
      </c>
      <c r="DU46" s="1">
        <v>0</v>
      </c>
      <c r="DV46" s="1">
        <v>0</v>
      </c>
      <c r="DW46" s="1">
        <v>0</v>
      </c>
      <c r="DX46" s="1">
        <v>0</v>
      </c>
      <c r="DY46" s="1">
        <v>0</v>
      </c>
      <c r="DZ46" s="1">
        <v>0</v>
      </c>
      <c r="EA46" s="1">
        <v>844.7</v>
      </c>
      <c r="EB46" s="1">
        <v>0</v>
      </c>
      <c r="EC46" s="1">
        <v>0</v>
      </c>
      <c r="ED46" s="1">
        <v>5514.1</v>
      </c>
      <c r="EE46" s="1">
        <v>17.3</v>
      </c>
      <c r="EF46" s="1">
        <v>463.9</v>
      </c>
      <c r="EG46" s="1">
        <v>0</v>
      </c>
      <c r="EH46" s="1">
        <v>0</v>
      </c>
      <c r="EI46" s="1">
        <v>45.7</v>
      </c>
      <c r="EJ46" s="1">
        <v>632.79999999999995</v>
      </c>
      <c r="EK46" s="1">
        <v>130.9</v>
      </c>
      <c r="EL46" s="1">
        <v>0</v>
      </c>
      <c r="EM46" s="1">
        <v>0</v>
      </c>
      <c r="EN46" s="1">
        <v>0</v>
      </c>
      <c r="EO46" s="1">
        <v>0</v>
      </c>
      <c r="EP46" s="1">
        <v>0</v>
      </c>
      <c r="EQ46" s="1">
        <v>0</v>
      </c>
      <c r="ER46" s="1">
        <v>0</v>
      </c>
      <c r="ES46" s="1">
        <v>0</v>
      </c>
      <c r="ET46" s="1">
        <v>0</v>
      </c>
      <c r="EU46" s="1">
        <v>0</v>
      </c>
      <c r="EV46" s="1">
        <v>114</v>
      </c>
      <c r="EW46" s="1">
        <v>0</v>
      </c>
      <c r="EX46" s="1">
        <v>0</v>
      </c>
      <c r="EY46" s="1">
        <v>361.4</v>
      </c>
      <c r="EZ46" s="1">
        <v>446.20000000000005</v>
      </c>
      <c r="FA46" s="1">
        <v>60.7</v>
      </c>
      <c r="FB46" s="1">
        <v>0</v>
      </c>
      <c r="FC46" s="1">
        <v>0</v>
      </c>
      <c r="FD46" s="1">
        <v>0</v>
      </c>
      <c r="FE46" s="1">
        <v>0</v>
      </c>
      <c r="FF46" s="1">
        <v>0</v>
      </c>
      <c r="FG46" s="1">
        <v>0</v>
      </c>
      <c r="FH46" s="1">
        <v>0</v>
      </c>
      <c r="FI46" s="1">
        <v>0</v>
      </c>
      <c r="FJ46" s="1">
        <v>0</v>
      </c>
      <c r="FK46" s="1">
        <v>0</v>
      </c>
      <c r="FL46" s="1">
        <v>0</v>
      </c>
      <c r="FM46" s="1">
        <v>0</v>
      </c>
      <c r="FN46" s="1">
        <v>0</v>
      </c>
      <c r="FO46" s="1">
        <v>0</v>
      </c>
      <c r="FP46" s="1">
        <v>0</v>
      </c>
      <c r="FQ46" s="1">
        <v>0</v>
      </c>
      <c r="FR46" s="1">
        <v>58.2</v>
      </c>
      <c r="FS46" s="1">
        <v>405</v>
      </c>
      <c r="FT46" s="1">
        <v>0</v>
      </c>
      <c r="FU46" s="1">
        <v>0</v>
      </c>
      <c r="FV46" s="1">
        <v>1244.0999999999999</v>
      </c>
      <c r="FW46" s="1">
        <v>0</v>
      </c>
      <c r="FX46" s="1">
        <v>1110.3</v>
      </c>
      <c r="FY46" s="1">
        <v>72.5</v>
      </c>
      <c r="FZ46" s="1">
        <v>0</v>
      </c>
      <c r="GA46" s="1">
        <v>0</v>
      </c>
      <c r="GB46" s="1">
        <v>0</v>
      </c>
      <c r="GC46" s="1">
        <v>0</v>
      </c>
      <c r="GD46" s="1">
        <v>0</v>
      </c>
      <c r="GE46" s="1">
        <v>0</v>
      </c>
      <c r="GF46" s="1">
        <v>218.9</v>
      </c>
      <c r="GG46" s="1">
        <v>866.3</v>
      </c>
      <c r="GH46" s="1">
        <v>194.5</v>
      </c>
      <c r="GI46" s="1">
        <v>0</v>
      </c>
      <c r="GJ46" s="1">
        <v>0</v>
      </c>
      <c r="GK46" s="1">
        <v>0</v>
      </c>
      <c r="GL46" s="1">
        <v>0</v>
      </c>
      <c r="GM46" s="1">
        <v>301.79999999999899</v>
      </c>
      <c r="GN46" s="1">
        <v>0</v>
      </c>
      <c r="GO46" s="1">
        <v>0</v>
      </c>
      <c r="GP46" s="1">
        <v>0</v>
      </c>
      <c r="GQ46" s="1">
        <v>0</v>
      </c>
      <c r="GR46" s="1">
        <v>119.5</v>
      </c>
      <c r="GS46" s="1">
        <v>0</v>
      </c>
      <c r="GT46" s="1">
        <v>0</v>
      </c>
      <c r="GU46" s="1">
        <v>0</v>
      </c>
      <c r="GV46" s="1">
        <v>209.8</v>
      </c>
      <c r="GW46" s="1">
        <v>94</v>
      </c>
      <c r="GX46" s="1">
        <v>0</v>
      </c>
      <c r="GY46" s="1">
        <v>0</v>
      </c>
      <c r="GZ46" s="1">
        <v>0</v>
      </c>
      <c r="HA46" s="1">
        <v>0</v>
      </c>
      <c r="HB46" s="1">
        <v>0</v>
      </c>
      <c r="HC46" s="1">
        <v>129.4</v>
      </c>
      <c r="HD46" s="1">
        <v>0</v>
      </c>
      <c r="HE46" s="1">
        <v>0</v>
      </c>
      <c r="HF46" s="1">
        <v>0</v>
      </c>
      <c r="HG46" s="1">
        <v>0</v>
      </c>
      <c r="HH46" s="1"/>
    </row>
    <row r="47" spans="1:216" x14ac:dyDescent="0.25">
      <c r="A47" t="s">
        <v>471</v>
      </c>
      <c r="B47" t="s">
        <v>249</v>
      </c>
      <c r="C47" t="str">
        <f t="shared" si="0"/>
        <v>STAZDR-EN</v>
      </c>
      <c r="D47">
        <f>+D11+D29</f>
        <v>2946.7000000000003</v>
      </c>
      <c r="E47">
        <f t="shared" ref="E47:BP48" si="1">+E11+E29</f>
        <v>8232.7999999999993</v>
      </c>
      <c r="F47">
        <f t="shared" si="1"/>
        <v>0</v>
      </c>
      <c r="G47">
        <f t="shared" si="1"/>
        <v>787.19999999999993</v>
      </c>
      <c r="H47">
        <f t="shared" si="1"/>
        <v>113.7</v>
      </c>
      <c r="I47">
        <f t="shared" si="1"/>
        <v>115.3</v>
      </c>
      <c r="J47">
        <f t="shared" si="1"/>
        <v>2112.4</v>
      </c>
      <c r="K47">
        <f t="shared" si="1"/>
        <v>126.3</v>
      </c>
      <c r="L47">
        <f t="shared" si="1"/>
        <v>1143.8</v>
      </c>
      <c r="M47">
        <f t="shared" si="1"/>
        <v>925</v>
      </c>
      <c r="N47">
        <f t="shared" si="1"/>
        <v>390.2</v>
      </c>
      <c r="O47">
        <f t="shared" si="1"/>
        <v>63.8</v>
      </c>
      <c r="P47">
        <f t="shared" si="1"/>
        <v>146</v>
      </c>
      <c r="Q47">
        <f t="shared" si="1"/>
        <v>2882.2000000000003</v>
      </c>
      <c r="R47">
        <f t="shared" si="1"/>
        <v>11150.099999999999</v>
      </c>
      <c r="S47">
        <f t="shared" si="1"/>
        <v>270.3</v>
      </c>
      <c r="T47">
        <f t="shared" si="1"/>
        <v>43730.799999999894</v>
      </c>
      <c r="U47">
        <f t="shared" si="1"/>
        <v>77.8</v>
      </c>
      <c r="V47">
        <f t="shared" si="1"/>
        <v>2510.7999999999997</v>
      </c>
      <c r="W47">
        <f t="shared" si="1"/>
        <v>366.5</v>
      </c>
      <c r="X47">
        <f t="shared" si="1"/>
        <v>0</v>
      </c>
      <c r="Y47">
        <f t="shared" si="1"/>
        <v>174.7</v>
      </c>
      <c r="Z47">
        <f t="shared" si="1"/>
        <v>330.5</v>
      </c>
      <c r="AA47">
        <f t="shared" si="1"/>
        <v>474.9</v>
      </c>
      <c r="AB47">
        <f t="shared" si="1"/>
        <v>3351.8999999999996</v>
      </c>
      <c r="AC47">
        <f t="shared" si="1"/>
        <v>121.1</v>
      </c>
      <c r="AD47">
        <f t="shared" si="1"/>
        <v>348</v>
      </c>
      <c r="AE47">
        <f t="shared" si="1"/>
        <v>0</v>
      </c>
      <c r="AF47">
        <f t="shared" si="1"/>
        <v>259.7</v>
      </c>
      <c r="AG47">
        <f t="shared" si="1"/>
        <v>4065.1</v>
      </c>
      <c r="AH47">
        <f t="shared" si="1"/>
        <v>112.1</v>
      </c>
      <c r="AI47">
        <f t="shared" si="1"/>
        <v>0</v>
      </c>
      <c r="AJ47">
        <f t="shared" si="1"/>
        <v>0</v>
      </c>
      <c r="AK47">
        <f t="shared" si="1"/>
        <v>374.1</v>
      </c>
      <c r="AL47">
        <f t="shared" si="1"/>
        <v>3703</v>
      </c>
      <c r="AM47">
        <f t="shared" si="1"/>
        <v>0</v>
      </c>
      <c r="AN47">
        <f t="shared" si="1"/>
        <v>1895.1</v>
      </c>
      <c r="AO47">
        <f t="shared" si="1"/>
        <v>271.10000000000002</v>
      </c>
      <c r="AP47">
        <f t="shared" si="1"/>
        <v>894.7</v>
      </c>
      <c r="AQ47">
        <f t="shared" si="1"/>
        <v>173</v>
      </c>
      <c r="AR47">
        <f t="shared" si="1"/>
        <v>41.3</v>
      </c>
      <c r="AS47">
        <f t="shared" si="1"/>
        <v>2018.8999999999999</v>
      </c>
      <c r="AT47">
        <f t="shared" si="1"/>
        <v>320.10000000000002</v>
      </c>
      <c r="AU47">
        <f t="shared" si="1"/>
        <v>377.1</v>
      </c>
      <c r="AV47">
        <f t="shared" si="1"/>
        <v>293.39999999999998</v>
      </c>
      <c r="AW47">
        <f t="shared" si="1"/>
        <v>2010.0999999999981</v>
      </c>
      <c r="AX47">
        <f t="shared" si="1"/>
        <v>164.6</v>
      </c>
      <c r="AY47">
        <f t="shared" si="1"/>
        <v>4030.2000000000003</v>
      </c>
      <c r="AZ47">
        <f t="shared" si="1"/>
        <v>0</v>
      </c>
      <c r="BA47">
        <f t="shared" si="1"/>
        <v>4811.3999999999996</v>
      </c>
      <c r="BB47">
        <f t="shared" si="1"/>
        <v>2153.1</v>
      </c>
      <c r="BC47">
        <f t="shared" si="1"/>
        <v>54</v>
      </c>
      <c r="BD47">
        <f t="shared" si="1"/>
        <v>11634.7</v>
      </c>
      <c r="BE47">
        <f t="shared" si="1"/>
        <v>604.4</v>
      </c>
      <c r="BF47">
        <f t="shared" si="1"/>
        <v>3737.5</v>
      </c>
      <c r="BG47">
        <f t="shared" si="1"/>
        <v>1230.1000000000001</v>
      </c>
      <c r="BH47">
        <f t="shared" si="1"/>
        <v>15660.2</v>
      </c>
      <c r="BI47">
        <f t="shared" si="1"/>
        <v>10821.2</v>
      </c>
      <c r="BJ47">
        <f t="shared" si="1"/>
        <v>77.3</v>
      </c>
      <c r="BK47">
        <f t="shared" si="1"/>
        <v>116.5</v>
      </c>
      <c r="BL47">
        <f t="shared" si="1"/>
        <v>5058.4000000000005</v>
      </c>
      <c r="BM47">
        <f t="shared" si="1"/>
        <v>368.29999999999995</v>
      </c>
      <c r="BN47">
        <f t="shared" si="1"/>
        <v>104.1</v>
      </c>
      <c r="BO47">
        <f t="shared" si="1"/>
        <v>290</v>
      </c>
      <c r="BP47">
        <f t="shared" si="1"/>
        <v>0</v>
      </c>
      <c r="BQ47">
        <f t="shared" ref="BQ47:EB49" si="2">+BQ11+BQ29</f>
        <v>2763.1</v>
      </c>
      <c r="BR47">
        <f t="shared" si="2"/>
        <v>253.2</v>
      </c>
      <c r="BS47">
        <f t="shared" si="2"/>
        <v>269.7</v>
      </c>
      <c r="BT47">
        <f t="shared" si="2"/>
        <v>7744.5999999999704</v>
      </c>
      <c r="BU47">
        <f t="shared" si="2"/>
        <v>1066.3999999999901</v>
      </c>
      <c r="BV47">
        <f t="shared" si="2"/>
        <v>0</v>
      </c>
      <c r="BW47">
        <f t="shared" si="2"/>
        <v>462.1</v>
      </c>
      <c r="BX47">
        <f t="shared" si="2"/>
        <v>39049.199999999997</v>
      </c>
      <c r="BY47">
        <f t="shared" si="2"/>
        <v>506.4</v>
      </c>
      <c r="BZ47">
        <f t="shared" si="2"/>
        <v>279</v>
      </c>
      <c r="CA47">
        <f t="shared" si="2"/>
        <v>7682.3</v>
      </c>
      <c r="CB47">
        <f t="shared" si="2"/>
        <v>307.39999999999998</v>
      </c>
      <c r="CC47">
        <f t="shared" si="2"/>
        <v>54.699999999999903</v>
      </c>
      <c r="CD47">
        <f t="shared" si="2"/>
        <v>2771.2999999999802</v>
      </c>
      <c r="CE47">
        <f t="shared" si="2"/>
        <v>1451.1</v>
      </c>
      <c r="CF47">
        <f t="shared" si="2"/>
        <v>1633.2</v>
      </c>
      <c r="CG47">
        <f t="shared" si="2"/>
        <v>3573</v>
      </c>
      <c r="CH47">
        <f t="shared" si="2"/>
        <v>394163.99999999988</v>
      </c>
      <c r="CI47">
        <f t="shared" si="2"/>
        <v>367.29999999999899</v>
      </c>
      <c r="CJ47">
        <f t="shared" si="2"/>
        <v>1932.5</v>
      </c>
      <c r="CK47">
        <f t="shared" si="2"/>
        <v>168.70000000000002</v>
      </c>
      <c r="CL47">
        <f t="shared" si="2"/>
        <v>1831.6</v>
      </c>
      <c r="CM47">
        <f t="shared" si="2"/>
        <v>505.5</v>
      </c>
      <c r="CN47">
        <f t="shared" si="2"/>
        <v>377.9</v>
      </c>
      <c r="CO47">
        <f t="shared" si="2"/>
        <v>311</v>
      </c>
      <c r="CP47">
        <f t="shared" si="2"/>
        <v>54.5</v>
      </c>
      <c r="CQ47">
        <f t="shared" si="2"/>
        <v>232.60000000000002</v>
      </c>
      <c r="CR47">
        <f t="shared" si="2"/>
        <v>293.89999999999998</v>
      </c>
      <c r="CS47">
        <f t="shared" si="2"/>
        <v>98.9</v>
      </c>
      <c r="CT47">
        <f t="shared" si="2"/>
        <v>77509.89999999998</v>
      </c>
      <c r="CU47">
        <f t="shared" si="2"/>
        <v>152.69999999999999</v>
      </c>
      <c r="CV47">
        <f t="shared" si="2"/>
        <v>1865.4999999999998</v>
      </c>
      <c r="CW47">
        <f t="shared" si="2"/>
        <v>500.7</v>
      </c>
      <c r="CX47">
        <f t="shared" si="2"/>
        <v>1214.5999999999999</v>
      </c>
      <c r="CY47">
        <f t="shared" si="2"/>
        <v>660.4</v>
      </c>
      <c r="CZ47">
        <f t="shared" si="2"/>
        <v>297.89999999999998</v>
      </c>
      <c r="DA47">
        <f t="shared" si="2"/>
        <v>717.2</v>
      </c>
      <c r="DB47">
        <f t="shared" si="2"/>
        <v>319.60000000000002</v>
      </c>
      <c r="DC47">
        <f t="shared" si="2"/>
        <v>179.7</v>
      </c>
      <c r="DD47">
        <f t="shared" si="2"/>
        <v>525.20000000000005</v>
      </c>
      <c r="DE47">
        <f t="shared" si="2"/>
        <v>686.09999999999991</v>
      </c>
      <c r="DF47">
        <f t="shared" si="2"/>
        <v>317.10000000000002</v>
      </c>
      <c r="DG47">
        <f t="shared" si="2"/>
        <v>563.4</v>
      </c>
      <c r="DH47">
        <f t="shared" si="2"/>
        <v>380.8</v>
      </c>
      <c r="DI47">
        <f t="shared" si="2"/>
        <v>34908.999999999993</v>
      </c>
      <c r="DJ47">
        <f t="shared" si="2"/>
        <v>268.5</v>
      </c>
      <c r="DK47">
        <f t="shared" si="2"/>
        <v>1953.9</v>
      </c>
      <c r="DL47">
        <f t="shared" si="2"/>
        <v>812</v>
      </c>
      <c r="DM47">
        <f t="shared" si="2"/>
        <v>10100.999999999971</v>
      </c>
      <c r="DN47">
        <f t="shared" si="2"/>
        <v>22391.3</v>
      </c>
      <c r="DO47">
        <f t="shared" si="2"/>
        <v>0</v>
      </c>
      <c r="DP47">
        <f t="shared" si="2"/>
        <v>324.5</v>
      </c>
      <c r="DQ47">
        <f t="shared" si="2"/>
        <v>1266.499999999998</v>
      </c>
      <c r="DR47">
        <f t="shared" si="2"/>
        <v>75.400000000000006</v>
      </c>
      <c r="DS47">
        <f t="shared" si="2"/>
        <v>749.2</v>
      </c>
      <c r="DT47">
        <f t="shared" si="2"/>
        <v>5397.6</v>
      </c>
      <c r="DU47">
        <f t="shared" si="2"/>
        <v>361.7</v>
      </c>
      <c r="DV47">
        <f t="shared" si="2"/>
        <v>1436.8</v>
      </c>
      <c r="DW47">
        <f t="shared" si="2"/>
        <v>0</v>
      </c>
      <c r="DX47">
        <f t="shared" si="2"/>
        <v>155.1</v>
      </c>
      <c r="DY47">
        <f t="shared" si="2"/>
        <v>292.7</v>
      </c>
      <c r="DZ47">
        <f t="shared" si="2"/>
        <v>1001.4000000000001</v>
      </c>
      <c r="EA47">
        <f t="shared" si="2"/>
        <v>5047.7000000000007</v>
      </c>
      <c r="EB47">
        <f t="shared" si="2"/>
        <v>632.29999999999995</v>
      </c>
      <c r="EC47">
        <f t="shared" ref="EC47:GN49" si="3">+EC11+EC29</f>
        <v>0</v>
      </c>
      <c r="ED47">
        <f t="shared" si="3"/>
        <v>1289.4000000000001</v>
      </c>
      <c r="EE47">
        <f t="shared" si="3"/>
        <v>17671.300000000003</v>
      </c>
      <c r="EF47">
        <f t="shared" si="3"/>
        <v>239.2</v>
      </c>
      <c r="EG47">
        <f t="shared" si="3"/>
        <v>836.9</v>
      </c>
      <c r="EH47">
        <f t="shared" si="3"/>
        <v>1868.1</v>
      </c>
      <c r="EI47">
        <f t="shared" si="3"/>
        <v>672.99999999999898</v>
      </c>
      <c r="EJ47">
        <f t="shared" si="3"/>
        <v>1848.6</v>
      </c>
      <c r="EK47">
        <f t="shared" si="3"/>
        <v>1004.1999999999999</v>
      </c>
      <c r="EL47">
        <f t="shared" si="3"/>
        <v>5312.9999999999891</v>
      </c>
      <c r="EM47">
        <f t="shared" si="3"/>
        <v>166</v>
      </c>
      <c r="EN47">
        <f t="shared" si="3"/>
        <v>0</v>
      </c>
      <c r="EO47">
        <f t="shared" si="3"/>
        <v>788.8</v>
      </c>
      <c r="EP47">
        <f t="shared" si="3"/>
        <v>3253.7999999999997</v>
      </c>
      <c r="EQ47">
        <f t="shared" si="3"/>
        <v>77.2</v>
      </c>
      <c r="ER47">
        <f t="shared" si="3"/>
        <v>2292.8000000000002</v>
      </c>
      <c r="ES47">
        <f t="shared" si="3"/>
        <v>272.5</v>
      </c>
      <c r="ET47">
        <f t="shared" si="3"/>
        <v>211</v>
      </c>
      <c r="EU47">
        <f t="shared" si="3"/>
        <v>237.79999999999998</v>
      </c>
      <c r="EV47">
        <f t="shared" si="3"/>
        <v>270</v>
      </c>
      <c r="EW47">
        <f t="shared" si="3"/>
        <v>590.79999999999995</v>
      </c>
      <c r="EX47">
        <f t="shared" si="3"/>
        <v>3515.7999999999993</v>
      </c>
      <c r="EY47">
        <f t="shared" si="3"/>
        <v>1576.8999999999999</v>
      </c>
      <c r="EZ47">
        <f t="shared" si="3"/>
        <v>14623.5</v>
      </c>
      <c r="FA47">
        <f t="shared" si="3"/>
        <v>2993.3</v>
      </c>
      <c r="FB47">
        <f t="shared" si="3"/>
        <v>2015.6</v>
      </c>
      <c r="FC47">
        <f t="shared" si="3"/>
        <v>92.2</v>
      </c>
      <c r="FD47">
        <f t="shared" si="3"/>
        <v>0</v>
      </c>
      <c r="FE47">
        <f t="shared" si="3"/>
        <v>140.6</v>
      </c>
      <c r="FF47">
        <f t="shared" si="3"/>
        <v>372.3</v>
      </c>
      <c r="FG47">
        <f t="shared" si="3"/>
        <v>122</v>
      </c>
      <c r="FH47">
        <f t="shared" si="3"/>
        <v>161</v>
      </c>
      <c r="FI47">
        <f t="shared" si="3"/>
        <v>82.8</v>
      </c>
      <c r="FJ47">
        <f t="shared" si="3"/>
        <v>0</v>
      </c>
      <c r="FK47">
        <f t="shared" si="3"/>
        <v>217.4</v>
      </c>
      <c r="FL47">
        <f t="shared" si="3"/>
        <v>0</v>
      </c>
      <c r="FM47">
        <f t="shared" si="3"/>
        <v>205.10000000000002</v>
      </c>
      <c r="FN47">
        <f t="shared" si="3"/>
        <v>0</v>
      </c>
      <c r="FO47">
        <f t="shared" si="3"/>
        <v>29780.9</v>
      </c>
      <c r="FP47">
        <f t="shared" si="3"/>
        <v>257.10000000000002</v>
      </c>
      <c r="FQ47">
        <f t="shared" si="3"/>
        <v>452.4</v>
      </c>
      <c r="FR47">
        <f t="shared" si="3"/>
        <v>349.5</v>
      </c>
      <c r="FS47">
        <f t="shared" si="3"/>
        <v>2763.6</v>
      </c>
      <c r="FT47">
        <f t="shared" si="3"/>
        <v>121</v>
      </c>
      <c r="FU47">
        <f t="shared" si="3"/>
        <v>237.9</v>
      </c>
      <c r="FV47">
        <f t="shared" si="3"/>
        <v>2011.099999999999</v>
      </c>
      <c r="FW47">
        <f t="shared" si="3"/>
        <v>174</v>
      </c>
      <c r="FX47">
        <f t="shared" si="3"/>
        <v>1997.7</v>
      </c>
      <c r="FY47">
        <f t="shared" si="3"/>
        <v>411.2</v>
      </c>
      <c r="FZ47">
        <f t="shared" si="3"/>
        <v>397.2</v>
      </c>
      <c r="GA47">
        <f t="shared" si="3"/>
        <v>0</v>
      </c>
      <c r="GB47">
        <f t="shared" si="3"/>
        <v>9774.6999999999989</v>
      </c>
      <c r="GC47">
        <f t="shared" si="3"/>
        <v>282.10000000000002</v>
      </c>
      <c r="GD47">
        <f t="shared" si="3"/>
        <v>0</v>
      </c>
      <c r="GE47">
        <f t="shared" si="3"/>
        <v>98.1</v>
      </c>
      <c r="GF47">
        <f t="shared" si="3"/>
        <v>1081.8</v>
      </c>
      <c r="GG47">
        <f t="shared" si="3"/>
        <v>2856.2</v>
      </c>
      <c r="GH47">
        <f t="shared" si="3"/>
        <v>2906.1</v>
      </c>
      <c r="GI47">
        <f t="shared" si="3"/>
        <v>258.5</v>
      </c>
      <c r="GJ47">
        <f t="shared" si="3"/>
        <v>193.49999999999901</v>
      </c>
      <c r="GK47">
        <f t="shared" si="3"/>
        <v>1313.5</v>
      </c>
      <c r="GL47">
        <f t="shared" si="3"/>
        <v>213.6</v>
      </c>
      <c r="GM47">
        <f t="shared" si="3"/>
        <v>12659.8</v>
      </c>
      <c r="GN47">
        <f t="shared" si="3"/>
        <v>0</v>
      </c>
      <c r="GO47">
        <f t="shared" ref="GO47:HG49" si="4">+GO11+GO29</f>
        <v>330.29999999999899</v>
      </c>
      <c r="GP47">
        <f t="shared" si="4"/>
        <v>159.69999999999999</v>
      </c>
      <c r="GQ47">
        <f t="shared" si="4"/>
        <v>280.60000000000002</v>
      </c>
      <c r="GR47">
        <f t="shared" si="4"/>
        <v>5205</v>
      </c>
      <c r="GS47">
        <f t="shared" si="4"/>
        <v>0</v>
      </c>
      <c r="GT47">
        <f t="shared" si="4"/>
        <v>153</v>
      </c>
      <c r="GU47">
        <f t="shared" si="4"/>
        <v>17553.499999999993</v>
      </c>
      <c r="GV47">
        <f t="shared" si="4"/>
        <v>1656</v>
      </c>
      <c r="GW47">
        <f t="shared" si="4"/>
        <v>1950.0000000000002</v>
      </c>
      <c r="GX47">
        <f t="shared" si="4"/>
        <v>800.5</v>
      </c>
      <c r="GY47">
        <f t="shared" si="4"/>
        <v>2995.7</v>
      </c>
      <c r="GZ47">
        <f t="shared" si="4"/>
        <v>189</v>
      </c>
      <c r="HA47">
        <f t="shared" si="4"/>
        <v>1609.3999999999901</v>
      </c>
      <c r="HB47">
        <f t="shared" si="4"/>
        <v>3289.6</v>
      </c>
      <c r="HC47">
        <f t="shared" si="4"/>
        <v>0</v>
      </c>
      <c r="HD47">
        <f t="shared" si="4"/>
        <v>0</v>
      </c>
      <c r="HE47">
        <f t="shared" si="4"/>
        <v>748</v>
      </c>
      <c r="HF47">
        <f t="shared" si="4"/>
        <v>58.3</v>
      </c>
      <c r="HG47">
        <f t="shared" si="4"/>
        <v>129.9</v>
      </c>
      <c r="HH47" s="1"/>
    </row>
    <row r="48" spans="1:216" x14ac:dyDescent="0.25">
      <c r="A48" t="s">
        <v>471</v>
      </c>
      <c r="B48" t="s">
        <v>250</v>
      </c>
      <c r="C48" t="str">
        <f t="shared" si="0"/>
        <v>STAZDR-EU</v>
      </c>
      <c r="D48">
        <f t="shared" ref="D48:S49" si="5">+D12+D30</f>
        <v>0</v>
      </c>
      <c r="E48">
        <f t="shared" si="5"/>
        <v>0</v>
      </c>
      <c r="F48">
        <f t="shared" si="5"/>
        <v>260.5</v>
      </c>
      <c r="G48">
        <f t="shared" si="5"/>
        <v>0</v>
      </c>
      <c r="H48">
        <f t="shared" si="5"/>
        <v>0</v>
      </c>
      <c r="I48">
        <f t="shared" si="5"/>
        <v>0</v>
      </c>
      <c r="J48">
        <f t="shared" si="5"/>
        <v>2276.5</v>
      </c>
      <c r="K48">
        <f t="shared" si="5"/>
        <v>0</v>
      </c>
      <c r="L48">
        <f t="shared" si="5"/>
        <v>0</v>
      </c>
      <c r="M48">
        <f t="shared" si="5"/>
        <v>0</v>
      </c>
      <c r="N48">
        <f t="shared" si="5"/>
        <v>0</v>
      </c>
      <c r="O48">
        <f t="shared" si="5"/>
        <v>0</v>
      </c>
      <c r="P48">
        <f t="shared" si="5"/>
        <v>356.8</v>
      </c>
      <c r="Q48">
        <f t="shared" si="5"/>
        <v>153</v>
      </c>
      <c r="R48">
        <f t="shared" si="5"/>
        <v>1388.3</v>
      </c>
      <c r="S48">
        <f t="shared" si="5"/>
        <v>0</v>
      </c>
      <c r="T48">
        <f t="shared" si="1"/>
        <v>2087.5</v>
      </c>
      <c r="U48">
        <f t="shared" si="1"/>
        <v>464.4</v>
      </c>
      <c r="V48">
        <f t="shared" si="1"/>
        <v>0</v>
      </c>
      <c r="W48">
        <f t="shared" si="1"/>
        <v>0</v>
      </c>
      <c r="X48">
        <f t="shared" si="1"/>
        <v>122.4</v>
      </c>
      <c r="Y48">
        <f t="shared" si="1"/>
        <v>0</v>
      </c>
      <c r="Z48">
        <f t="shared" si="1"/>
        <v>0</v>
      </c>
      <c r="AA48">
        <f t="shared" si="1"/>
        <v>0</v>
      </c>
      <c r="AB48">
        <f t="shared" si="1"/>
        <v>351.70000000000005</v>
      </c>
      <c r="AC48">
        <f t="shared" si="1"/>
        <v>0</v>
      </c>
      <c r="AD48">
        <f t="shared" si="1"/>
        <v>0</v>
      </c>
      <c r="AE48">
        <f t="shared" si="1"/>
        <v>0</v>
      </c>
      <c r="AF48">
        <f t="shared" si="1"/>
        <v>0</v>
      </c>
      <c r="AG48">
        <f t="shared" si="1"/>
        <v>0</v>
      </c>
      <c r="AH48">
        <f t="shared" si="1"/>
        <v>226.4</v>
      </c>
      <c r="AI48">
        <f t="shared" si="1"/>
        <v>134.6</v>
      </c>
      <c r="AJ48">
        <f t="shared" si="1"/>
        <v>0</v>
      </c>
      <c r="AK48">
        <f t="shared" si="1"/>
        <v>0</v>
      </c>
      <c r="AL48">
        <f t="shared" si="1"/>
        <v>3350.4999999999991</v>
      </c>
      <c r="AM48">
        <f t="shared" si="1"/>
        <v>0</v>
      </c>
      <c r="AN48">
        <f t="shared" si="1"/>
        <v>147.69999999999999</v>
      </c>
      <c r="AO48">
        <f t="shared" si="1"/>
        <v>0</v>
      </c>
      <c r="AP48">
        <f t="shared" si="1"/>
        <v>462.8</v>
      </c>
      <c r="AQ48">
        <f t="shared" si="1"/>
        <v>0</v>
      </c>
      <c r="AR48">
        <f t="shared" si="1"/>
        <v>0</v>
      </c>
      <c r="AS48">
        <f t="shared" si="1"/>
        <v>0</v>
      </c>
      <c r="AT48">
        <f t="shared" si="1"/>
        <v>0</v>
      </c>
      <c r="AU48">
        <f t="shared" si="1"/>
        <v>0</v>
      </c>
      <c r="AV48">
        <f t="shared" si="1"/>
        <v>0</v>
      </c>
      <c r="AW48">
        <f t="shared" si="1"/>
        <v>818.8</v>
      </c>
      <c r="AX48">
        <f t="shared" si="1"/>
        <v>0</v>
      </c>
      <c r="AY48">
        <f t="shared" si="1"/>
        <v>577.79999999999995</v>
      </c>
      <c r="AZ48">
        <f t="shared" si="1"/>
        <v>0</v>
      </c>
      <c r="BA48">
        <f t="shared" si="1"/>
        <v>0</v>
      </c>
      <c r="BB48">
        <f t="shared" si="1"/>
        <v>0</v>
      </c>
      <c r="BC48">
        <f t="shared" si="1"/>
        <v>769.4</v>
      </c>
      <c r="BD48">
        <f t="shared" si="1"/>
        <v>0</v>
      </c>
      <c r="BE48">
        <f t="shared" si="1"/>
        <v>0</v>
      </c>
      <c r="BF48">
        <f t="shared" si="1"/>
        <v>76</v>
      </c>
      <c r="BG48">
        <f t="shared" si="1"/>
        <v>2163.1</v>
      </c>
      <c r="BH48">
        <f t="shared" si="1"/>
        <v>253.7</v>
      </c>
      <c r="BI48">
        <f t="shared" si="1"/>
        <v>312.29999999999899</v>
      </c>
      <c r="BJ48">
        <f t="shared" si="1"/>
        <v>0</v>
      </c>
      <c r="BK48">
        <f t="shared" si="1"/>
        <v>0</v>
      </c>
      <c r="BL48">
        <f t="shared" si="1"/>
        <v>0</v>
      </c>
      <c r="BM48">
        <f t="shared" si="1"/>
        <v>64.099999999999994</v>
      </c>
      <c r="BN48">
        <f t="shared" si="1"/>
        <v>499.9</v>
      </c>
      <c r="BO48">
        <f t="shared" si="1"/>
        <v>503.2</v>
      </c>
      <c r="BP48">
        <f t="shared" si="1"/>
        <v>0</v>
      </c>
      <c r="BQ48">
        <f t="shared" si="2"/>
        <v>1031.8</v>
      </c>
      <c r="BR48">
        <f t="shared" si="2"/>
        <v>0</v>
      </c>
      <c r="BS48">
        <f t="shared" si="2"/>
        <v>0</v>
      </c>
      <c r="BT48">
        <f t="shared" si="2"/>
        <v>1003</v>
      </c>
      <c r="BU48">
        <f t="shared" si="2"/>
        <v>0</v>
      </c>
      <c r="BV48">
        <f t="shared" si="2"/>
        <v>71.599999999999994</v>
      </c>
      <c r="BW48">
        <f t="shared" si="2"/>
        <v>0</v>
      </c>
      <c r="BX48">
        <f t="shared" si="2"/>
        <v>175</v>
      </c>
      <c r="BY48">
        <f t="shared" si="2"/>
        <v>77.8</v>
      </c>
      <c r="BZ48">
        <f t="shared" si="2"/>
        <v>0</v>
      </c>
      <c r="CA48">
        <f t="shared" si="2"/>
        <v>2182.1999999999998</v>
      </c>
      <c r="CB48">
        <f t="shared" si="2"/>
        <v>0</v>
      </c>
      <c r="CC48">
        <f t="shared" si="2"/>
        <v>0</v>
      </c>
      <c r="CD48">
        <f t="shared" si="2"/>
        <v>381.29999999999899</v>
      </c>
      <c r="CE48">
        <f t="shared" si="2"/>
        <v>669.5</v>
      </c>
      <c r="CF48">
        <f t="shared" si="2"/>
        <v>110.8</v>
      </c>
      <c r="CG48">
        <f t="shared" si="2"/>
        <v>0</v>
      </c>
      <c r="CH48">
        <f t="shared" si="2"/>
        <v>14129.19999999999</v>
      </c>
      <c r="CI48">
        <f t="shared" si="2"/>
        <v>0</v>
      </c>
      <c r="CJ48">
        <f t="shared" si="2"/>
        <v>0</v>
      </c>
      <c r="CK48">
        <f t="shared" si="2"/>
        <v>1556.1</v>
      </c>
      <c r="CL48">
        <f t="shared" si="2"/>
        <v>475.099999999999</v>
      </c>
      <c r="CM48">
        <f t="shared" si="2"/>
        <v>0</v>
      </c>
      <c r="CN48">
        <f t="shared" si="2"/>
        <v>0</v>
      </c>
      <c r="CO48">
        <f t="shared" si="2"/>
        <v>0</v>
      </c>
      <c r="CP48">
        <f t="shared" si="2"/>
        <v>0</v>
      </c>
      <c r="CQ48">
        <f t="shared" si="2"/>
        <v>0</v>
      </c>
      <c r="CR48">
        <f t="shared" si="2"/>
        <v>0</v>
      </c>
      <c r="CS48">
        <f t="shared" si="2"/>
        <v>0</v>
      </c>
      <c r="CT48">
        <f t="shared" si="2"/>
        <v>11024.89999999998</v>
      </c>
      <c r="CU48">
        <f t="shared" si="2"/>
        <v>64</v>
      </c>
      <c r="CV48">
        <f t="shared" si="2"/>
        <v>0</v>
      </c>
      <c r="CW48">
        <f t="shared" si="2"/>
        <v>0</v>
      </c>
      <c r="CX48">
        <f t="shared" si="2"/>
        <v>0</v>
      </c>
      <c r="CY48">
        <f t="shared" si="2"/>
        <v>0</v>
      </c>
      <c r="CZ48">
        <f t="shared" si="2"/>
        <v>0</v>
      </c>
      <c r="DA48">
        <f t="shared" si="2"/>
        <v>0</v>
      </c>
      <c r="DB48">
        <f t="shared" si="2"/>
        <v>0</v>
      </c>
      <c r="DC48">
        <f t="shared" si="2"/>
        <v>0</v>
      </c>
      <c r="DD48">
        <f t="shared" si="2"/>
        <v>0</v>
      </c>
      <c r="DE48">
        <f t="shared" si="2"/>
        <v>0</v>
      </c>
      <c r="DF48">
        <f t="shared" si="2"/>
        <v>0</v>
      </c>
      <c r="DG48">
        <f t="shared" si="2"/>
        <v>0</v>
      </c>
      <c r="DH48">
        <f t="shared" si="2"/>
        <v>0</v>
      </c>
      <c r="DI48">
        <f t="shared" si="2"/>
        <v>2832.4</v>
      </c>
      <c r="DJ48">
        <f t="shared" si="2"/>
        <v>0</v>
      </c>
      <c r="DK48">
        <f t="shared" si="2"/>
        <v>65.8</v>
      </c>
      <c r="DL48">
        <f t="shared" si="2"/>
        <v>0</v>
      </c>
      <c r="DM48">
        <f t="shared" si="2"/>
        <v>3861.7</v>
      </c>
      <c r="DN48">
        <f t="shared" si="2"/>
        <v>3770.1</v>
      </c>
      <c r="DO48">
        <f t="shared" si="2"/>
        <v>0</v>
      </c>
      <c r="DP48">
        <f t="shared" si="2"/>
        <v>0</v>
      </c>
      <c r="DQ48">
        <f t="shared" si="2"/>
        <v>2589</v>
      </c>
      <c r="DR48">
        <f t="shared" si="2"/>
        <v>0</v>
      </c>
      <c r="DS48">
        <f t="shared" si="2"/>
        <v>287.39999999999998</v>
      </c>
      <c r="DT48">
        <f t="shared" si="2"/>
        <v>0</v>
      </c>
      <c r="DU48">
        <f t="shared" si="2"/>
        <v>267.89999999999998</v>
      </c>
      <c r="DV48">
        <f t="shared" si="2"/>
        <v>28.9</v>
      </c>
      <c r="DW48">
        <f t="shared" si="2"/>
        <v>279.2</v>
      </c>
      <c r="DX48">
        <f t="shared" si="2"/>
        <v>0</v>
      </c>
      <c r="DY48">
        <f t="shared" si="2"/>
        <v>0</v>
      </c>
      <c r="DZ48">
        <f t="shared" si="2"/>
        <v>0</v>
      </c>
      <c r="EA48">
        <f t="shared" si="2"/>
        <v>98.7</v>
      </c>
      <c r="EB48">
        <f t="shared" si="2"/>
        <v>0</v>
      </c>
      <c r="EC48">
        <f t="shared" si="3"/>
        <v>163.5</v>
      </c>
      <c r="ED48">
        <f t="shared" si="3"/>
        <v>222.7</v>
      </c>
      <c r="EE48">
        <f t="shared" si="3"/>
        <v>1363.9</v>
      </c>
      <c r="EF48">
        <f t="shared" si="3"/>
        <v>883</v>
      </c>
      <c r="EG48">
        <f t="shared" si="3"/>
        <v>429</v>
      </c>
      <c r="EH48">
        <f t="shared" si="3"/>
        <v>69.3</v>
      </c>
      <c r="EI48">
        <f t="shared" si="3"/>
        <v>70.2</v>
      </c>
      <c r="EJ48">
        <f t="shared" si="3"/>
        <v>24.4</v>
      </c>
      <c r="EK48">
        <f t="shared" si="3"/>
        <v>7416.5</v>
      </c>
      <c r="EL48">
        <f t="shared" si="3"/>
        <v>0</v>
      </c>
      <c r="EM48">
        <f t="shared" si="3"/>
        <v>0</v>
      </c>
      <c r="EN48">
        <f t="shared" si="3"/>
        <v>0</v>
      </c>
      <c r="EO48">
        <f t="shared" si="3"/>
        <v>266.60000000000002</v>
      </c>
      <c r="EP48">
        <f t="shared" si="3"/>
        <v>0</v>
      </c>
      <c r="EQ48">
        <f t="shared" si="3"/>
        <v>0</v>
      </c>
      <c r="ER48">
        <f t="shared" si="3"/>
        <v>372.90000000000003</v>
      </c>
      <c r="ES48">
        <f t="shared" si="3"/>
        <v>0</v>
      </c>
      <c r="ET48">
        <f t="shared" si="3"/>
        <v>0</v>
      </c>
      <c r="EU48">
        <f t="shared" si="3"/>
        <v>367.8</v>
      </c>
      <c r="EV48">
        <f t="shared" si="3"/>
        <v>0</v>
      </c>
      <c r="EW48">
        <f t="shared" si="3"/>
        <v>0</v>
      </c>
      <c r="EX48">
        <f t="shared" si="3"/>
        <v>164.4</v>
      </c>
      <c r="EY48">
        <f t="shared" si="3"/>
        <v>1503.5</v>
      </c>
      <c r="EZ48">
        <f t="shared" si="3"/>
        <v>4547.0999999999904</v>
      </c>
      <c r="FA48">
        <f t="shared" si="3"/>
        <v>2320.7999999999902</v>
      </c>
      <c r="FB48">
        <f t="shared" si="3"/>
        <v>347.9</v>
      </c>
      <c r="FC48">
        <f t="shared" si="3"/>
        <v>372</v>
      </c>
      <c r="FD48">
        <f t="shared" si="3"/>
        <v>0</v>
      </c>
      <c r="FE48">
        <f t="shared" si="3"/>
        <v>0</v>
      </c>
      <c r="FF48">
        <f t="shared" si="3"/>
        <v>0</v>
      </c>
      <c r="FG48">
        <f t="shared" si="3"/>
        <v>0</v>
      </c>
      <c r="FH48">
        <f t="shared" si="3"/>
        <v>0</v>
      </c>
      <c r="FI48">
        <f t="shared" si="3"/>
        <v>0</v>
      </c>
      <c r="FJ48">
        <f t="shared" si="3"/>
        <v>75.5</v>
      </c>
      <c r="FK48">
        <f t="shared" si="3"/>
        <v>0</v>
      </c>
      <c r="FL48">
        <f t="shared" si="3"/>
        <v>0</v>
      </c>
      <c r="FM48">
        <f t="shared" si="3"/>
        <v>0</v>
      </c>
      <c r="FN48">
        <f t="shared" si="3"/>
        <v>0</v>
      </c>
      <c r="FO48">
        <f t="shared" si="3"/>
        <v>3234.7</v>
      </c>
      <c r="FP48">
        <f t="shared" si="3"/>
        <v>278.2</v>
      </c>
      <c r="FQ48">
        <f t="shared" si="3"/>
        <v>0</v>
      </c>
      <c r="FR48">
        <f t="shared" si="3"/>
        <v>855</v>
      </c>
      <c r="FS48">
        <f t="shared" si="3"/>
        <v>0</v>
      </c>
      <c r="FT48">
        <f t="shared" si="3"/>
        <v>0</v>
      </c>
      <c r="FU48">
        <f t="shared" si="3"/>
        <v>0</v>
      </c>
      <c r="FV48">
        <f t="shared" si="3"/>
        <v>991.49999999999909</v>
      </c>
      <c r="FW48">
        <f t="shared" si="3"/>
        <v>0</v>
      </c>
      <c r="FX48">
        <f t="shared" si="3"/>
        <v>0</v>
      </c>
      <c r="FY48">
        <f t="shared" si="3"/>
        <v>0</v>
      </c>
      <c r="FZ48">
        <f t="shared" si="3"/>
        <v>0</v>
      </c>
      <c r="GA48">
        <f t="shared" si="3"/>
        <v>0</v>
      </c>
      <c r="GB48">
        <f t="shared" si="3"/>
        <v>317.10000000000002</v>
      </c>
      <c r="GC48">
        <f t="shared" si="3"/>
        <v>0</v>
      </c>
      <c r="GD48">
        <f t="shared" si="3"/>
        <v>0</v>
      </c>
      <c r="GE48">
        <f t="shared" si="3"/>
        <v>275.89999999999998</v>
      </c>
      <c r="GF48">
        <f t="shared" si="3"/>
        <v>15.2</v>
      </c>
      <c r="GG48">
        <f t="shared" si="3"/>
        <v>5452.1</v>
      </c>
      <c r="GH48">
        <f t="shared" si="3"/>
        <v>0</v>
      </c>
      <c r="GI48">
        <f t="shared" si="3"/>
        <v>0</v>
      </c>
      <c r="GJ48">
        <f t="shared" si="3"/>
        <v>0</v>
      </c>
      <c r="GK48">
        <f t="shared" si="3"/>
        <v>237.5</v>
      </c>
      <c r="GL48">
        <f t="shared" si="3"/>
        <v>0</v>
      </c>
      <c r="GM48">
        <f t="shared" si="3"/>
        <v>30.1</v>
      </c>
      <c r="GN48">
        <f t="shared" si="3"/>
        <v>0</v>
      </c>
      <c r="GO48">
        <f t="shared" si="4"/>
        <v>61.3</v>
      </c>
      <c r="GP48">
        <f t="shared" si="4"/>
        <v>0</v>
      </c>
      <c r="GQ48">
        <f t="shared" si="4"/>
        <v>50.7</v>
      </c>
      <c r="GR48">
        <f t="shared" si="4"/>
        <v>0</v>
      </c>
      <c r="GS48">
        <f t="shared" si="4"/>
        <v>0</v>
      </c>
      <c r="GT48">
        <f t="shared" si="4"/>
        <v>0</v>
      </c>
      <c r="GU48">
        <f t="shared" si="4"/>
        <v>0</v>
      </c>
      <c r="GV48">
        <f t="shared" si="4"/>
        <v>0</v>
      </c>
      <c r="GW48">
        <f t="shared" si="4"/>
        <v>206.1</v>
      </c>
      <c r="GX48">
        <f t="shared" si="4"/>
        <v>0</v>
      </c>
      <c r="GY48">
        <f t="shared" si="4"/>
        <v>0</v>
      </c>
      <c r="GZ48">
        <f t="shared" si="4"/>
        <v>0</v>
      </c>
      <c r="HA48">
        <f t="shared" si="4"/>
        <v>39.200000000000003</v>
      </c>
      <c r="HB48">
        <f t="shared" si="4"/>
        <v>654.79999999999995</v>
      </c>
      <c r="HC48">
        <f t="shared" si="4"/>
        <v>0</v>
      </c>
      <c r="HD48">
        <f t="shared" si="4"/>
        <v>177.1</v>
      </c>
      <c r="HE48">
        <f t="shared" si="4"/>
        <v>0</v>
      </c>
      <c r="HF48">
        <f t="shared" si="4"/>
        <v>173</v>
      </c>
      <c r="HG48">
        <f t="shared" si="4"/>
        <v>267.10000000000002</v>
      </c>
      <c r="HH48" s="1"/>
    </row>
    <row r="49" spans="1:216" x14ac:dyDescent="0.25">
      <c r="A49" t="s">
        <v>471</v>
      </c>
      <c r="B49" t="s">
        <v>251</v>
      </c>
      <c r="C49" t="str">
        <f t="shared" si="0"/>
        <v>STAZDR-ZEU</v>
      </c>
      <c r="D49">
        <f t="shared" si="5"/>
        <v>0</v>
      </c>
      <c r="E49">
        <f t="shared" ref="E49:BP49" si="6">+E13+E31</f>
        <v>0</v>
      </c>
      <c r="F49">
        <f t="shared" si="6"/>
        <v>0</v>
      </c>
      <c r="G49">
        <f t="shared" si="6"/>
        <v>0</v>
      </c>
      <c r="H49">
        <f t="shared" si="6"/>
        <v>0</v>
      </c>
      <c r="I49">
        <f t="shared" si="6"/>
        <v>0</v>
      </c>
      <c r="J49">
        <f t="shared" si="6"/>
        <v>0</v>
      </c>
      <c r="K49">
        <f t="shared" si="6"/>
        <v>0</v>
      </c>
      <c r="L49">
        <f t="shared" si="6"/>
        <v>0</v>
      </c>
      <c r="M49">
        <f t="shared" si="6"/>
        <v>0</v>
      </c>
      <c r="N49">
        <f t="shared" si="6"/>
        <v>0</v>
      </c>
      <c r="O49">
        <f t="shared" si="6"/>
        <v>0</v>
      </c>
      <c r="P49">
        <f t="shared" si="6"/>
        <v>88.5</v>
      </c>
      <c r="Q49">
        <f t="shared" si="6"/>
        <v>0</v>
      </c>
      <c r="R49">
        <f t="shared" si="6"/>
        <v>0</v>
      </c>
      <c r="S49">
        <f t="shared" si="6"/>
        <v>0</v>
      </c>
      <c r="T49">
        <f t="shared" si="6"/>
        <v>0</v>
      </c>
      <c r="U49">
        <f t="shared" si="6"/>
        <v>0</v>
      </c>
      <c r="V49">
        <f t="shared" si="6"/>
        <v>0</v>
      </c>
      <c r="W49">
        <f t="shared" si="6"/>
        <v>0</v>
      </c>
      <c r="X49">
        <f t="shared" si="6"/>
        <v>0</v>
      </c>
      <c r="Y49">
        <f t="shared" si="6"/>
        <v>0</v>
      </c>
      <c r="Z49">
        <f t="shared" si="6"/>
        <v>0</v>
      </c>
      <c r="AA49">
        <f t="shared" si="6"/>
        <v>0</v>
      </c>
      <c r="AB49">
        <f t="shared" si="6"/>
        <v>0</v>
      </c>
      <c r="AC49">
        <f t="shared" si="6"/>
        <v>0</v>
      </c>
      <c r="AD49">
        <f t="shared" si="6"/>
        <v>0</v>
      </c>
      <c r="AE49">
        <f t="shared" si="6"/>
        <v>0</v>
      </c>
      <c r="AF49">
        <f t="shared" si="6"/>
        <v>26.5</v>
      </c>
      <c r="AG49">
        <f t="shared" si="6"/>
        <v>0</v>
      </c>
      <c r="AH49">
        <f t="shared" si="6"/>
        <v>0</v>
      </c>
      <c r="AI49">
        <f t="shared" si="6"/>
        <v>0</v>
      </c>
      <c r="AJ49">
        <f t="shared" si="6"/>
        <v>0</v>
      </c>
      <c r="AK49">
        <f t="shared" si="6"/>
        <v>0</v>
      </c>
      <c r="AL49">
        <f t="shared" si="6"/>
        <v>0</v>
      </c>
      <c r="AM49">
        <f t="shared" si="6"/>
        <v>0</v>
      </c>
      <c r="AN49">
        <f t="shared" si="6"/>
        <v>53</v>
      </c>
      <c r="AO49">
        <f t="shared" si="6"/>
        <v>0</v>
      </c>
      <c r="AP49">
        <f t="shared" si="6"/>
        <v>0</v>
      </c>
      <c r="AQ49">
        <f t="shared" si="6"/>
        <v>0</v>
      </c>
      <c r="AR49">
        <f t="shared" si="6"/>
        <v>0</v>
      </c>
      <c r="AS49">
        <f t="shared" si="6"/>
        <v>0</v>
      </c>
      <c r="AT49">
        <f t="shared" si="6"/>
        <v>0</v>
      </c>
      <c r="AU49">
        <f t="shared" si="6"/>
        <v>0</v>
      </c>
      <c r="AV49">
        <f t="shared" si="6"/>
        <v>0</v>
      </c>
      <c r="AW49">
        <f t="shared" si="6"/>
        <v>0</v>
      </c>
      <c r="AX49">
        <f t="shared" si="6"/>
        <v>0</v>
      </c>
      <c r="AY49">
        <f t="shared" si="6"/>
        <v>0</v>
      </c>
      <c r="AZ49">
        <f t="shared" si="6"/>
        <v>0</v>
      </c>
      <c r="BA49">
        <f t="shared" si="6"/>
        <v>0</v>
      </c>
      <c r="BB49">
        <f t="shared" si="6"/>
        <v>0</v>
      </c>
      <c r="BC49">
        <f t="shared" si="6"/>
        <v>0</v>
      </c>
      <c r="BD49">
        <f t="shared" si="6"/>
        <v>0</v>
      </c>
      <c r="BE49">
        <f t="shared" si="6"/>
        <v>0</v>
      </c>
      <c r="BF49">
        <f t="shared" si="6"/>
        <v>0</v>
      </c>
      <c r="BG49">
        <f t="shared" si="6"/>
        <v>0</v>
      </c>
      <c r="BH49">
        <f t="shared" si="6"/>
        <v>999.5</v>
      </c>
      <c r="BI49">
        <f t="shared" si="6"/>
        <v>0</v>
      </c>
      <c r="BJ49">
        <f t="shared" si="6"/>
        <v>0</v>
      </c>
      <c r="BK49">
        <f t="shared" si="6"/>
        <v>0</v>
      </c>
      <c r="BL49">
        <f t="shared" si="6"/>
        <v>0</v>
      </c>
      <c r="BM49">
        <f t="shared" si="6"/>
        <v>0</v>
      </c>
      <c r="BN49">
        <f t="shared" si="6"/>
        <v>0</v>
      </c>
      <c r="BO49">
        <f t="shared" si="6"/>
        <v>422.7</v>
      </c>
      <c r="BP49">
        <f t="shared" si="6"/>
        <v>0</v>
      </c>
      <c r="BQ49">
        <f t="shared" si="2"/>
        <v>0</v>
      </c>
      <c r="BR49">
        <f t="shared" si="2"/>
        <v>0</v>
      </c>
      <c r="BS49">
        <f t="shared" si="2"/>
        <v>0</v>
      </c>
      <c r="BT49">
        <f t="shared" si="2"/>
        <v>0</v>
      </c>
      <c r="BU49">
        <f t="shared" si="2"/>
        <v>0</v>
      </c>
      <c r="BV49">
        <f t="shared" si="2"/>
        <v>0</v>
      </c>
      <c r="BW49">
        <f t="shared" si="2"/>
        <v>0</v>
      </c>
      <c r="BX49">
        <f t="shared" si="2"/>
        <v>434.2</v>
      </c>
      <c r="BY49">
        <f t="shared" si="2"/>
        <v>32.4</v>
      </c>
      <c r="BZ49">
        <f t="shared" si="2"/>
        <v>0</v>
      </c>
      <c r="CA49">
        <f t="shared" si="2"/>
        <v>0</v>
      </c>
      <c r="CB49">
        <f t="shared" si="2"/>
        <v>0</v>
      </c>
      <c r="CC49">
        <f t="shared" si="2"/>
        <v>0</v>
      </c>
      <c r="CD49">
        <f t="shared" si="2"/>
        <v>0</v>
      </c>
      <c r="CE49">
        <f t="shared" si="2"/>
        <v>0</v>
      </c>
      <c r="CF49">
        <f t="shared" si="2"/>
        <v>0</v>
      </c>
      <c r="CG49">
        <f t="shared" si="2"/>
        <v>0</v>
      </c>
      <c r="CH49">
        <f t="shared" si="2"/>
        <v>3429.4999999999905</v>
      </c>
      <c r="CI49">
        <f t="shared" si="2"/>
        <v>0</v>
      </c>
      <c r="CJ49">
        <f t="shared" si="2"/>
        <v>0</v>
      </c>
      <c r="CK49">
        <f t="shared" si="2"/>
        <v>0</v>
      </c>
      <c r="CL49">
        <f t="shared" si="2"/>
        <v>0</v>
      </c>
      <c r="CM49">
        <f t="shared" si="2"/>
        <v>0</v>
      </c>
      <c r="CN49">
        <f t="shared" si="2"/>
        <v>0</v>
      </c>
      <c r="CO49">
        <f t="shared" si="2"/>
        <v>0</v>
      </c>
      <c r="CP49">
        <f t="shared" si="2"/>
        <v>80.5</v>
      </c>
      <c r="CQ49">
        <f t="shared" si="2"/>
        <v>0</v>
      </c>
      <c r="CR49">
        <f t="shared" si="2"/>
        <v>0</v>
      </c>
      <c r="CS49">
        <f t="shared" si="2"/>
        <v>0</v>
      </c>
      <c r="CT49">
        <f t="shared" si="2"/>
        <v>35059.4</v>
      </c>
      <c r="CU49">
        <f t="shared" si="2"/>
        <v>0</v>
      </c>
      <c r="CV49">
        <f t="shared" si="2"/>
        <v>0</v>
      </c>
      <c r="CW49">
        <f t="shared" si="2"/>
        <v>0</v>
      </c>
      <c r="CX49">
        <f t="shared" si="2"/>
        <v>0</v>
      </c>
      <c r="CY49">
        <f t="shared" si="2"/>
        <v>0</v>
      </c>
      <c r="CZ49">
        <f t="shared" si="2"/>
        <v>0</v>
      </c>
      <c r="DA49">
        <f t="shared" si="2"/>
        <v>0</v>
      </c>
      <c r="DB49">
        <f t="shared" si="2"/>
        <v>0</v>
      </c>
      <c r="DC49">
        <f t="shared" si="2"/>
        <v>0</v>
      </c>
      <c r="DD49">
        <f t="shared" si="2"/>
        <v>0</v>
      </c>
      <c r="DE49">
        <f t="shared" si="2"/>
        <v>0</v>
      </c>
      <c r="DF49">
        <f t="shared" si="2"/>
        <v>0</v>
      </c>
      <c r="DG49">
        <f t="shared" si="2"/>
        <v>0</v>
      </c>
      <c r="DH49">
        <f t="shared" si="2"/>
        <v>243.79999999999899</v>
      </c>
      <c r="DI49">
        <f t="shared" si="2"/>
        <v>2123.1999999999998</v>
      </c>
      <c r="DJ49">
        <f t="shared" si="2"/>
        <v>0</v>
      </c>
      <c r="DK49">
        <f t="shared" si="2"/>
        <v>0</v>
      </c>
      <c r="DL49">
        <f t="shared" si="2"/>
        <v>0</v>
      </c>
      <c r="DM49">
        <f t="shared" si="2"/>
        <v>0</v>
      </c>
      <c r="DN49">
        <f t="shared" si="2"/>
        <v>0</v>
      </c>
      <c r="DO49">
        <f t="shared" si="2"/>
        <v>0</v>
      </c>
      <c r="DP49">
        <f t="shared" si="2"/>
        <v>0</v>
      </c>
      <c r="DQ49">
        <f t="shared" si="2"/>
        <v>1282.7</v>
      </c>
      <c r="DR49">
        <f t="shared" si="2"/>
        <v>0</v>
      </c>
      <c r="DS49">
        <f t="shared" si="2"/>
        <v>0</v>
      </c>
      <c r="DT49">
        <f t="shared" si="2"/>
        <v>0</v>
      </c>
      <c r="DU49">
        <f t="shared" si="2"/>
        <v>568.5</v>
      </c>
      <c r="DV49">
        <f t="shared" si="2"/>
        <v>0</v>
      </c>
      <c r="DW49">
        <f t="shared" si="2"/>
        <v>0</v>
      </c>
      <c r="DX49">
        <f t="shared" si="2"/>
        <v>0</v>
      </c>
      <c r="DY49">
        <f t="shared" si="2"/>
        <v>0</v>
      </c>
      <c r="DZ49">
        <f t="shared" si="2"/>
        <v>0</v>
      </c>
      <c r="EA49">
        <f t="shared" si="2"/>
        <v>0</v>
      </c>
      <c r="EB49">
        <f t="shared" si="2"/>
        <v>0</v>
      </c>
      <c r="EC49">
        <f t="shared" si="3"/>
        <v>0</v>
      </c>
      <c r="ED49">
        <f t="shared" si="3"/>
        <v>0</v>
      </c>
      <c r="EE49">
        <f t="shared" si="3"/>
        <v>0</v>
      </c>
      <c r="EF49">
        <f t="shared" si="3"/>
        <v>0</v>
      </c>
      <c r="EG49">
        <f t="shared" si="3"/>
        <v>0</v>
      </c>
      <c r="EH49">
        <f t="shared" si="3"/>
        <v>0</v>
      </c>
      <c r="EI49">
        <f t="shared" si="3"/>
        <v>0</v>
      </c>
      <c r="EJ49">
        <f t="shared" si="3"/>
        <v>0</v>
      </c>
      <c r="EK49">
        <f t="shared" si="3"/>
        <v>2195.1000000000004</v>
      </c>
      <c r="EL49">
        <f t="shared" si="3"/>
        <v>0</v>
      </c>
      <c r="EM49">
        <f t="shared" si="3"/>
        <v>0</v>
      </c>
      <c r="EN49">
        <f t="shared" si="3"/>
        <v>0</v>
      </c>
      <c r="EO49">
        <f t="shared" si="3"/>
        <v>0</v>
      </c>
      <c r="EP49">
        <f t="shared" si="3"/>
        <v>0</v>
      </c>
      <c r="EQ49">
        <f t="shared" si="3"/>
        <v>0</v>
      </c>
      <c r="ER49">
        <f t="shared" si="3"/>
        <v>33.9</v>
      </c>
      <c r="ES49">
        <f t="shared" si="3"/>
        <v>0</v>
      </c>
      <c r="ET49">
        <f t="shared" si="3"/>
        <v>0</v>
      </c>
      <c r="EU49">
        <f t="shared" si="3"/>
        <v>0</v>
      </c>
      <c r="EV49">
        <f t="shared" si="3"/>
        <v>0</v>
      </c>
      <c r="EW49">
        <f t="shared" si="3"/>
        <v>0</v>
      </c>
      <c r="EX49">
        <f t="shared" si="3"/>
        <v>0</v>
      </c>
      <c r="EY49">
        <f t="shared" si="3"/>
        <v>3309.3</v>
      </c>
      <c r="EZ49">
        <f t="shared" si="3"/>
        <v>508.7</v>
      </c>
      <c r="FA49">
        <f t="shared" si="3"/>
        <v>0</v>
      </c>
      <c r="FB49">
        <f t="shared" si="3"/>
        <v>0</v>
      </c>
      <c r="FC49">
        <f t="shared" si="3"/>
        <v>0</v>
      </c>
      <c r="FD49">
        <f t="shared" si="3"/>
        <v>0</v>
      </c>
      <c r="FE49">
        <f t="shared" si="3"/>
        <v>0</v>
      </c>
      <c r="FF49">
        <f t="shared" si="3"/>
        <v>0</v>
      </c>
      <c r="FG49">
        <f t="shared" si="3"/>
        <v>0</v>
      </c>
      <c r="FH49">
        <f t="shared" si="3"/>
        <v>0</v>
      </c>
      <c r="FI49">
        <f t="shared" si="3"/>
        <v>0</v>
      </c>
      <c r="FJ49">
        <f t="shared" si="3"/>
        <v>0</v>
      </c>
      <c r="FK49">
        <f t="shared" si="3"/>
        <v>0</v>
      </c>
      <c r="FL49">
        <f t="shared" si="3"/>
        <v>0</v>
      </c>
      <c r="FM49">
        <f t="shared" si="3"/>
        <v>0</v>
      </c>
      <c r="FN49">
        <f t="shared" si="3"/>
        <v>0</v>
      </c>
      <c r="FO49">
        <f t="shared" si="3"/>
        <v>90.6</v>
      </c>
      <c r="FP49">
        <f t="shared" si="3"/>
        <v>0</v>
      </c>
      <c r="FQ49">
        <f t="shared" si="3"/>
        <v>0</v>
      </c>
      <c r="FR49">
        <f t="shared" si="3"/>
        <v>0</v>
      </c>
      <c r="FS49">
        <f t="shared" si="3"/>
        <v>0</v>
      </c>
      <c r="FT49">
        <f t="shared" si="3"/>
        <v>0</v>
      </c>
      <c r="FU49">
        <f t="shared" si="3"/>
        <v>0</v>
      </c>
      <c r="FV49">
        <f t="shared" si="3"/>
        <v>472.2</v>
      </c>
      <c r="FW49">
        <f t="shared" si="3"/>
        <v>0</v>
      </c>
      <c r="FX49">
        <f t="shared" si="3"/>
        <v>0</v>
      </c>
      <c r="FY49">
        <f t="shared" si="3"/>
        <v>0</v>
      </c>
      <c r="FZ49">
        <f t="shared" si="3"/>
        <v>0</v>
      </c>
      <c r="GA49">
        <f t="shared" si="3"/>
        <v>0</v>
      </c>
      <c r="GB49">
        <f t="shared" si="3"/>
        <v>0</v>
      </c>
      <c r="GC49">
        <f t="shared" si="3"/>
        <v>0</v>
      </c>
      <c r="GD49">
        <f t="shared" si="3"/>
        <v>0</v>
      </c>
      <c r="GE49">
        <f t="shared" si="3"/>
        <v>0</v>
      </c>
      <c r="GF49">
        <f t="shared" si="3"/>
        <v>0</v>
      </c>
      <c r="GG49">
        <f t="shared" si="3"/>
        <v>0</v>
      </c>
      <c r="GH49">
        <f t="shared" si="3"/>
        <v>0</v>
      </c>
      <c r="GI49">
        <f t="shared" si="3"/>
        <v>0</v>
      </c>
      <c r="GJ49">
        <f t="shared" si="3"/>
        <v>0</v>
      </c>
      <c r="GK49">
        <f t="shared" si="3"/>
        <v>0</v>
      </c>
      <c r="GL49">
        <f t="shared" si="3"/>
        <v>0</v>
      </c>
      <c r="GM49">
        <f t="shared" si="3"/>
        <v>0</v>
      </c>
      <c r="GN49">
        <f t="shared" si="3"/>
        <v>0</v>
      </c>
      <c r="GO49">
        <f t="shared" si="4"/>
        <v>0</v>
      </c>
      <c r="GP49">
        <f t="shared" si="4"/>
        <v>0</v>
      </c>
      <c r="GQ49">
        <f t="shared" si="4"/>
        <v>0</v>
      </c>
      <c r="GR49">
        <f t="shared" si="4"/>
        <v>0</v>
      </c>
      <c r="GS49">
        <f t="shared" si="4"/>
        <v>289.10000000000002</v>
      </c>
      <c r="GT49">
        <f t="shared" si="4"/>
        <v>0</v>
      </c>
      <c r="GU49">
        <f t="shared" si="4"/>
        <v>0</v>
      </c>
      <c r="GV49">
        <f t="shared" si="4"/>
        <v>0</v>
      </c>
      <c r="GW49">
        <f t="shared" si="4"/>
        <v>0</v>
      </c>
      <c r="GX49">
        <f t="shared" si="4"/>
        <v>0</v>
      </c>
      <c r="GY49">
        <f t="shared" si="4"/>
        <v>0</v>
      </c>
      <c r="GZ49">
        <f t="shared" si="4"/>
        <v>0</v>
      </c>
      <c r="HA49">
        <f t="shared" si="4"/>
        <v>41.2</v>
      </c>
      <c r="HB49">
        <f t="shared" si="4"/>
        <v>115.1</v>
      </c>
      <c r="HC49">
        <f t="shared" si="4"/>
        <v>366.6</v>
      </c>
      <c r="HD49">
        <f t="shared" si="4"/>
        <v>0</v>
      </c>
      <c r="HE49">
        <f t="shared" si="4"/>
        <v>0</v>
      </c>
      <c r="HF49">
        <f t="shared" si="4"/>
        <v>0</v>
      </c>
      <c r="HG49">
        <f t="shared" si="4"/>
        <v>0</v>
      </c>
      <c r="HH49" s="1"/>
    </row>
    <row r="50" spans="1:216" x14ac:dyDescent="0.25">
      <c r="A50" t="s">
        <v>4</v>
      </c>
      <c r="B50" t="s">
        <v>249</v>
      </c>
      <c r="C50" t="str">
        <f t="shared" si="0"/>
        <v>HOT-EN</v>
      </c>
      <c r="D50">
        <v>31842.9</v>
      </c>
      <c r="E50" s="1">
        <v>4048.1</v>
      </c>
      <c r="F50" s="1">
        <v>1760.99999999999</v>
      </c>
      <c r="G50" s="1">
        <v>9437.4</v>
      </c>
      <c r="H50" s="1">
        <v>2565.8000000000002</v>
      </c>
      <c r="I50" s="1">
        <v>1161</v>
      </c>
      <c r="J50" s="1">
        <v>13286.1</v>
      </c>
      <c r="K50" s="1">
        <v>159</v>
      </c>
      <c r="L50" s="1">
        <v>3925.0999999999899</v>
      </c>
      <c r="M50" s="1">
        <v>2660.8</v>
      </c>
      <c r="N50" s="1">
        <v>4102.3</v>
      </c>
      <c r="O50" s="1">
        <v>3836.8</v>
      </c>
      <c r="P50" s="1">
        <v>3256.6</v>
      </c>
      <c r="Q50" s="1">
        <v>10103</v>
      </c>
      <c r="R50" s="1">
        <v>65831.600000000006</v>
      </c>
      <c r="S50" s="1">
        <v>278</v>
      </c>
      <c r="T50" s="1">
        <v>233138.5</v>
      </c>
      <c r="U50" s="1">
        <v>3066.7999999999902</v>
      </c>
      <c r="V50" s="1">
        <v>16218.9</v>
      </c>
      <c r="W50" s="1">
        <v>3430.1999999999898</v>
      </c>
      <c r="X50" s="1">
        <v>500.3</v>
      </c>
      <c r="Y50" s="1">
        <v>1634.4</v>
      </c>
      <c r="Z50" s="1">
        <v>1927.8</v>
      </c>
      <c r="AA50" s="1">
        <v>1758.8</v>
      </c>
      <c r="AB50" s="1">
        <v>22070.7</v>
      </c>
      <c r="AC50" s="1">
        <v>924.19999999999902</v>
      </c>
      <c r="AD50" s="1">
        <v>893.19999999999902</v>
      </c>
      <c r="AE50" s="1">
        <v>188</v>
      </c>
      <c r="AF50" s="1">
        <v>3233.5</v>
      </c>
      <c r="AG50" s="1">
        <v>1623.79999999999</v>
      </c>
      <c r="AH50" s="1">
        <v>3457.2</v>
      </c>
      <c r="AI50" s="1">
        <v>1186.5</v>
      </c>
      <c r="AJ50" s="1">
        <v>2161.3000000000002</v>
      </c>
      <c r="AK50" s="1">
        <v>1933.8999999999901</v>
      </c>
      <c r="AL50" s="1">
        <v>62349.599999999999</v>
      </c>
      <c r="AM50" s="1">
        <v>747.8</v>
      </c>
      <c r="AN50" s="1">
        <v>15950.9999999999</v>
      </c>
      <c r="AO50" s="1">
        <v>5070.7999999999902</v>
      </c>
      <c r="AP50" s="1">
        <v>2992.5</v>
      </c>
      <c r="AQ50" s="1">
        <v>4171.5</v>
      </c>
      <c r="AR50" s="1">
        <v>452.4</v>
      </c>
      <c r="AS50" s="1">
        <v>25656.9</v>
      </c>
      <c r="AT50" s="1">
        <v>1334.6</v>
      </c>
      <c r="AU50" s="1">
        <v>956.7</v>
      </c>
      <c r="AV50" s="1">
        <v>1055</v>
      </c>
      <c r="AW50" s="1">
        <v>26841.9</v>
      </c>
      <c r="AX50" s="1">
        <v>3515.99999999999</v>
      </c>
      <c r="AY50" s="1">
        <v>29848.2</v>
      </c>
      <c r="AZ50" s="1">
        <v>324.10000000000002</v>
      </c>
      <c r="BA50" s="1">
        <v>1260.2</v>
      </c>
      <c r="BB50" s="1">
        <v>9464.6</v>
      </c>
      <c r="BC50" s="1">
        <v>15384.2</v>
      </c>
      <c r="BD50" s="1">
        <v>15208.3</v>
      </c>
      <c r="BE50" s="1">
        <v>3767.2999999999902</v>
      </c>
      <c r="BF50" s="1">
        <v>25561.3999999999</v>
      </c>
      <c r="BG50" s="1">
        <v>19635.5999999999</v>
      </c>
      <c r="BH50" s="1">
        <v>15977.8</v>
      </c>
      <c r="BI50" s="1">
        <v>36858.1</v>
      </c>
      <c r="BJ50" s="1">
        <v>211.9</v>
      </c>
      <c r="BK50" s="1">
        <v>847.6</v>
      </c>
      <c r="BL50" s="1">
        <v>43491.8</v>
      </c>
      <c r="BM50" s="1">
        <v>1853.1</v>
      </c>
      <c r="BN50" s="1">
        <v>6221.6999999999898</v>
      </c>
      <c r="BO50" s="1">
        <v>4212.8</v>
      </c>
      <c r="BP50" s="1">
        <v>268.39999999999998</v>
      </c>
      <c r="BQ50" s="1">
        <v>26263.5</v>
      </c>
      <c r="BR50" s="1">
        <v>2817.9</v>
      </c>
      <c r="BS50" s="1">
        <v>9290.2999999999993</v>
      </c>
      <c r="BT50" s="1">
        <v>135769.9</v>
      </c>
      <c r="BU50" s="1">
        <v>2425.6</v>
      </c>
      <c r="BV50" s="1">
        <v>137.1</v>
      </c>
      <c r="BW50" s="1">
        <v>3972.3</v>
      </c>
      <c r="BX50" s="1">
        <v>136249</v>
      </c>
      <c r="BY50" s="1">
        <v>4059.1</v>
      </c>
      <c r="BZ50" s="1">
        <v>2638.6</v>
      </c>
      <c r="CA50" s="1">
        <v>56524.299999999901</v>
      </c>
      <c r="CB50" s="1">
        <v>4585.5999999999904</v>
      </c>
      <c r="CC50" s="1">
        <v>839.6</v>
      </c>
      <c r="CD50" s="1">
        <v>10668.4999999999</v>
      </c>
      <c r="CE50" s="1">
        <v>25277</v>
      </c>
      <c r="CF50" s="1">
        <v>28696.699999999899</v>
      </c>
      <c r="CG50" s="1">
        <v>23864.8999999999</v>
      </c>
      <c r="CH50" s="1">
        <v>895942.7</v>
      </c>
      <c r="CI50" s="1">
        <v>1183.0999999999999</v>
      </c>
      <c r="CJ50" s="1">
        <v>22702.5</v>
      </c>
      <c r="CK50" s="1">
        <v>23327.200000000001</v>
      </c>
      <c r="CL50" s="1">
        <v>765.5</v>
      </c>
      <c r="CM50" s="1">
        <v>931.69999999999902</v>
      </c>
      <c r="CN50" s="1">
        <v>899.8</v>
      </c>
      <c r="CO50" s="1">
        <v>1668.3</v>
      </c>
      <c r="CP50" s="1">
        <v>668.099999999999</v>
      </c>
      <c r="CQ50" s="1">
        <v>3501.1</v>
      </c>
      <c r="CR50" s="1">
        <v>2670.2</v>
      </c>
      <c r="CS50" s="1">
        <v>173.8</v>
      </c>
      <c r="CT50" s="1">
        <v>382322.799999999</v>
      </c>
      <c r="CU50" s="1">
        <v>3885.5</v>
      </c>
      <c r="CV50" s="1">
        <v>10934.7</v>
      </c>
      <c r="CW50" s="1">
        <v>15889.3999999999</v>
      </c>
      <c r="CX50" s="1">
        <v>17751.3999999999</v>
      </c>
      <c r="CY50" s="1">
        <v>2209.3999999999901</v>
      </c>
      <c r="CZ50" s="1">
        <v>7136.7999999999902</v>
      </c>
      <c r="DA50" s="1">
        <v>3408.5999999999899</v>
      </c>
      <c r="DB50" s="1">
        <v>1082.3999999999901</v>
      </c>
      <c r="DC50" s="1">
        <v>1949</v>
      </c>
      <c r="DD50" s="1">
        <v>3482.7999999999902</v>
      </c>
      <c r="DE50" s="1">
        <v>1806.5</v>
      </c>
      <c r="DF50" s="1">
        <v>6219.7</v>
      </c>
      <c r="DG50" s="1">
        <v>3184.1</v>
      </c>
      <c r="DH50" s="1">
        <v>8747.2999999999993</v>
      </c>
      <c r="DI50" s="1">
        <v>118454.999999999</v>
      </c>
      <c r="DJ50" s="1">
        <v>3210.3</v>
      </c>
      <c r="DK50" s="1">
        <v>6875.9</v>
      </c>
      <c r="DL50" s="1">
        <v>3399.3</v>
      </c>
      <c r="DM50" s="1">
        <v>97677.199999999895</v>
      </c>
      <c r="DN50" s="1">
        <v>132104.29999999999</v>
      </c>
      <c r="DO50" s="1">
        <v>2766.3999999999901</v>
      </c>
      <c r="DP50" s="1">
        <v>2234.3000000000002</v>
      </c>
      <c r="DQ50" s="1">
        <v>21147.1</v>
      </c>
      <c r="DR50" s="1">
        <v>0</v>
      </c>
      <c r="DS50" s="1">
        <v>8449.6999999999898</v>
      </c>
      <c r="DT50" s="1">
        <v>23465.8</v>
      </c>
      <c r="DU50" s="1">
        <v>4048.99999999999</v>
      </c>
      <c r="DV50" s="1">
        <v>6817.49999999999</v>
      </c>
      <c r="DW50" s="1">
        <v>3673.7</v>
      </c>
      <c r="DX50" s="1">
        <v>2905.1</v>
      </c>
      <c r="DY50" s="1">
        <v>4922.3</v>
      </c>
      <c r="DZ50" s="1">
        <v>10419.3999999999</v>
      </c>
      <c r="EA50" s="1">
        <v>40208.999999999898</v>
      </c>
      <c r="EB50" s="1">
        <v>7733.7</v>
      </c>
      <c r="EC50" s="1">
        <v>863</v>
      </c>
      <c r="ED50" s="1">
        <v>12618.3</v>
      </c>
      <c r="EE50" s="1">
        <v>80009.899999999907</v>
      </c>
      <c r="EF50" s="1">
        <v>2712.1</v>
      </c>
      <c r="EG50" s="1">
        <v>7773.1</v>
      </c>
      <c r="EH50" s="1">
        <v>5665.3</v>
      </c>
      <c r="EI50" s="1">
        <v>7916.0999999999904</v>
      </c>
      <c r="EJ50" s="1">
        <v>11495.2</v>
      </c>
      <c r="EK50" s="1">
        <v>35874.499999999898</v>
      </c>
      <c r="EL50" s="1">
        <v>13110.4</v>
      </c>
      <c r="EM50" s="1">
        <v>335.4</v>
      </c>
      <c r="EN50" s="1">
        <v>670.9</v>
      </c>
      <c r="EO50" s="1">
        <v>2254.3000000000002</v>
      </c>
      <c r="EP50" s="1">
        <v>18959.2</v>
      </c>
      <c r="EQ50" s="1">
        <v>412.7</v>
      </c>
      <c r="ER50" s="1">
        <v>34268.800000000003</v>
      </c>
      <c r="ES50" s="1">
        <v>2088.4</v>
      </c>
      <c r="ET50" s="1">
        <v>4141.3999999999996</v>
      </c>
      <c r="EU50" s="1">
        <v>7300.7</v>
      </c>
      <c r="EV50" s="1">
        <v>3988.7</v>
      </c>
      <c r="EW50" s="1">
        <v>3279.7</v>
      </c>
      <c r="EX50" s="1">
        <v>25424.0999999999</v>
      </c>
      <c r="EY50" s="1">
        <v>23881.8</v>
      </c>
      <c r="EZ50" s="1">
        <v>36737.5</v>
      </c>
      <c r="FA50" s="1">
        <v>54557.8</v>
      </c>
      <c r="FB50" s="1">
        <v>25643.8</v>
      </c>
      <c r="FC50" s="1">
        <v>1855.5</v>
      </c>
      <c r="FD50" s="1">
        <v>389.7</v>
      </c>
      <c r="FE50" s="1">
        <v>1836.8999999999901</v>
      </c>
      <c r="FF50" s="1">
        <v>3846.8</v>
      </c>
      <c r="FG50" s="1">
        <v>2276.3999999999901</v>
      </c>
      <c r="FH50" s="1">
        <v>628.20000000000005</v>
      </c>
      <c r="FI50" s="1">
        <v>533.70000000000005</v>
      </c>
      <c r="FJ50" s="1">
        <v>0</v>
      </c>
      <c r="FK50" s="1">
        <v>2896.6</v>
      </c>
      <c r="FL50" s="1">
        <v>970.8</v>
      </c>
      <c r="FM50" s="1">
        <v>341.9</v>
      </c>
      <c r="FN50" s="1">
        <v>496.1</v>
      </c>
      <c r="FO50" s="1">
        <v>29264.1</v>
      </c>
      <c r="FP50" s="1">
        <v>22415.1</v>
      </c>
      <c r="FQ50" s="1">
        <v>8805.2000000000007</v>
      </c>
      <c r="FR50" s="1">
        <v>7993.6</v>
      </c>
      <c r="FS50" s="1">
        <v>31146.7</v>
      </c>
      <c r="FT50" s="1">
        <v>1394.4</v>
      </c>
      <c r="FU50" s="1">
        <v>2853</v>
      </c>
      <c r="FV50" s="1">
        <v>35175.599999999999</v>
      </c>
      <c r="FW50" s="1">
        <v>6144.8</v>
      </c>
      <c r="FX50" s="1">
        <v>14554.299999999899</v>
      </c>
      <c r="FY50" s="1">
        <v>729.8</v>
      </c>
      <c r="FZ50" s="1">
        <v>1295.8999999999901</v>
      </c>
      <c r="GA50" s="1">
        <v>1668.7</v>
      </c>
      <c r="GB50" s="1">
        <v>5443.9</v>
      </c>
      <c r="GC50" s="1">
        <v>3478.7</v>
      </c>
      <c r="GD50" s="1">
        <v>551.6</v>
      </c>
      <c r="GE50" s="1">
        <v>823.19999999999902</v>
      </c>
      <c r="GF50" s="1">
        <v>13191.6</v>
      </c>
      <c r="GG50" s="1">
        <v>23139.8</v>
      </c>
      <c r="GH50" s="1">
        <v>20362.599999999999</v>
      </c>
      <c r="GI50" s="1">
        <v>807.8</v>
      </c>
      <c r="GJ50" s="1">
        <v>26888.5</v>
      </c>
      <c r="GK50" s="1">
        <v>19709.7</v>
      </c>
      <c r="GL50" s="1">
        <v>3179.1</v>
      </c>
      <c r="GM50" s="1">
        <v>102364.7</v>
      </c>
      <c r="GN50" s="1">
        <v>574.70000000000005</v>
      </c>
      <c r="GO50" s="1">
        <v>3303.2</v>
      </c>
      <c r="GP50" s="1">
        <v>337.8</v>
      </c>
      <c r="GQ50" s="1">
        <v>2320.6999999999998</v>
      </c>
      <c r="GR50" s="1">
        <v>7134.99999999999</v>
      </c>
      <c r="GS50" s="1">
        <v>1944.3</v>
      </c>
      <c r="GT50" s="1">
        <v>927.8</v>
      </c>
      <c r="GU50" s="1">
        <v>9433.7999999999993</v>
      </c>
      <c r="GV50" s="1">
        <v>2732.3</v>
      </c>
      <c r="GW50" s="1">
        <v>21935.3</v>
      </c>
      <c r="GX50" s="1">
        <v>1323.1</v>
      </c>
      <c r="GY50" s="1">
        <v>14197.1</v>
      </c>
      <c r="GZ50" s="1">
        <v>1421.2</v>
      </c>
      <c r="HA50" s="1">
        <v>10167.199999999901</v>
      </c>
      <c r="HB50" s="1">
        <v>50498.999999999898</v>
      </c>
      <c r="HC50" s="1">
        <v>4299.7999999999902</v>
      </c>
      <c r="HD50" s="1">
        <v>921.5</v>
      </c>
      <c r="HE50" s="1">
        <v>4280.7</v>
      </c>
      <c r="HF50" s="1">
        <v>676.8</v>
      </c>
      <c r="HG50" s="1">
        <v>2390.9</v>
      </c>
      <c r="HH50" s="1"/>
    </row>
    <row r="51" spans="1:216" x14ac:dyDescent="0.25">
      <c r="A51" t="s">
        <v>4</v>
      </c>
      <c r="B51" t="s">
        <v>250</v>
      </c>
      <c r="C51" t="str">
        <f t="shared" si="0"/>
        <v>HOT-EU</v>
      </c>
      <c r="D51">
        <v>2925.5</v>
      </c>
      <c r="E51" s="1">
        <v>269.2</v>
      </c>
      <c r="F51" s="1">
        <v>283.8</v>
      </c>
      <c r="G51" s="1">
        <v>1972.69999999999</v>
      </c>
      <c r="H51" s="1">
        <v>0</v>
      </c>
      <c r="I51" s="1">
        <v>202</v>
      </c>
      <c r="J51" s="1">
        <v>1815</v>
      </c>
      <c r="K51" s="1">
        <v>470.9</v>
      </c>
      <c r="L51" s="1">
        <v>647.4</v>
      </c>
      <c r="M51" s="1">
        <v>0</v>
      </c>
      <c r="N51" s="1">
        <v>1393.5</v>
      </c>
      <c r="O51" s="1">
        <v>373.2</v>
      </c>
      <c r="P51" s="1">
        <v>2020.4</v>
      </c>
      <c r="Q51" s="1">
        <v>230.2</v>
      </c>
      <c r="R51" s="1">
        <v>10567.9</v>
      </c>
      <c r="S51" s="1">
        <v>125.8</v>
      </c>
      <c r="T51" s="1">
        <v>47360.6</v>
      </c>
      <c r="U51" s="1">
        <v>1832.3</v>
      </c>
      <c r="V51" s="1">
        <v>4847.2999999999902</v>
      </c>
      <c r="W51" s="1">
        <v>98.7</v>
      </c>
      <c r="X51" s="1">
        <v>713.9</v>
      </c>
      <c r="Y51" s="1">
        <v>0</v>
      </c>
      <c r="Z51" s="1">
        <v>369.69999999999902</v>
      </c>
      <c r="AA51" s="1">
        <v>1167.0999999999999</v>
      </c>
      <c r="AB51" s="1">
        <v>4341.8999999999905</v>
      </c>
      <c r="AC51" s="1">
        <v>34.200000000000003</v>
      </c>
      <c r="AD51" s="1">
        <v>846.8</v>
      </c>
      <c r="AE51" s="1">
        <v>234.3</v>
      </c>
      <c r="AF51" s="1">
        <v>297.8</v>
      </c>
      <c r="AG51" s="1">
        <v>0</v>
      </c>
      <c r="AH51" s="1">
        <v>827.8</v>
      </c>
      <c r="AI51" s="1">
        <v>137</v>
      </c>
      <c r="AJ51" s="1">
        <v>508.2</v>
      </c>
      <c r="AK51" s="1">
        <v>3</v>
      </c>
      <c r="AL51" s="1">
        <v>7428.3</v>
      </c>
      <c r="AM51" s="1">
        <v>444.7</v>
      </c>
      <c r="AN51" s="1">
        <v>3617.7</v>
      </c>
      <c r="AO51" s="1">
        <v>142.80000000000001</v>
      </c>
      <c r="AP51" s="1">
        <v>826.3</v>
      </c>
      <c r="AQ51" s="1">
        <v>1003.1</v>
      </c>
      <c r="AR51" s="1">
        <v>493.6</v>
      </c>
      <c r="AS51" s="1">
        <v>7212.4</v>
      </c>
      <c r="AT51" s="1">
        <v>391.1</v>
      </c>
      <c r="AU51" s="1">
        <v>144</v>
      </c>
      <c r="AV51" s="1">
        <v>175.4</v>
      </c>
      <c r="AW51" s="1">
        <v>2768.6</v>
      </c>
      <c r="AX51" s="1">
        <v>0</v>
      </c>
      <c r="AY51" s="1">
        <v>223.39999999999901</v>
      </c>
      <c r="AZ51" s="1">
        <v>0</v>
      </c>
      <c r="BA51" s="1">
        <v>0</v>
      </c>
      <c r="BB51" s="1">
        <v>3359.0999999999899</v>
      </c>
      <c r="BC51" s="1">
        <v>348.8</v>
      </c>
      <c r="BD51" s="1">
        <v>6076</v>
      </c>
      <c r="BE51" s="1">
        <v>450</v>
      </c>
      <c r="BF51" s="1">
        <v>5289.9</v>
      </c>
      <c r="BG51" s="1">
        <v>2164.3000000000002</v>
      </c>
      <c r="BH51" s="1">
        <v>10648.3</v>
      </c>
      <c r="BI51" s="1">
        <v>8362.7000000000007</v>
      </c>
      <c r="BJ51" s="1">
        <v>0</v>
      </c>
      <c r="BK51" s="1">
        <v>250.9</v>
      </c>
      <c r="BL51" s="1">
        <v>6225.5999999999995</v>
      </c>
      <c r="BM51" s="1">
        <v>1291.3</v>
      </c>
      <c r="BN51" s="1">
        <v>644.4</v>
      </c>
      <c r="BO51" s="1">
        <v>1300.7</v>
      </c>
      <c r="BP51" s="1">
        <v>0</v>
      </c>
      <c r="BQ51" s="1">
        <v>6021.3999999999905</v>
      </c>
      <c r="BR51" s="1">
        <v>745.9</v>
      </c>
      <c r="BS51" s="1">
        <v>1245.2</v>
      </c>
      <c r="BT51" s="1">
        <v>19602.7</v>
      </c>
      <c r="BU51" s="1">
        <v>148.9</v>
      </c>
      <c r="BV51" s="1">
        <v>99</v>
      </c>
      <c r="BW51" s="1">
        <v>913.5</v>
      </c>
      <c r="BX51" s="1">
        <v>14347.799999999901</v>
      </c>
      <c r="BY51" s="1">
        <v>2469.1999999999998</v>
      </c>
      <c r="BZ51" s="1">
        <v>960.6</v>
      </c>
      <c r="CA51" s="1">
        <v>14186.1</v>
      </c>
      <c r="CB51" s="1">
        <v>0</v>
      </c>
      <c r="CC51" s="1">
        <v>0</v>
      </c>
      <c r="CD51" s="1">
        <v>3344.1999999999903</v>
      </c>
      <c r="CE51" s="1">
        <v>1622.5</v>
      </c>
      <c r="CF51" s="1">
        <v>3708.7999999999997</v>
      </c>
      <c r="CG51" s="1">
        <v>2077.1999999999989</v>
      </c>
      <c r="CH51" s="1">
        <v>189149.6</v>
      </c>
      <c r="CI51" s="1">
        <v>993.7</v>
      </c>
      <c r="CJ51" s="1">
        <v>6418.2999999999902</v>
      </c>
      <c r="CK51" s="1">
        <v>3365.8999999999901</v>
      </c>
      <c r="CL51" s="1">
        <v>174.2</v>
      </c>
      <c r="CM51" s="1">
        <v>853.1</v>
      </c>
      <c r="CN51" s="1">
        <v>0</v>
      </c>
      <c r="CO51" s="1">
        <v>369.20000000000005</v>
      </c>
      <c r="CP51" s="1">
        <v>301</v>
      </c>
      <c r="CQ51" s="1">
        <v>476.2</v>
      </c>
      <c r="CR51" s="1">
        <v>305.29999999999899</v>
      </c>
      <c r="CS51" s="1">
        <v>352.59999999999997</v>
      </c>
      <c r="CT51" s="1">
        <v>75335.299999999901</v>
      </c>
      <c r="CU51" s="1">
        <v>361</v>
      </c>
      <c r="CV51" s="1">
        <v>2567.3999999999996</v>
      </c>
      <c r="CW51" s="1">
        <v>2098.7999999999902</v>
      </c>
      <c r="CX51" s="1">
        <v>2985.9</v>
      </c>
      <c r="CY51" s="1">
        <v>884.19999999999902</v>
      </c>
      <c r="CZ51" s="1">
        <v>215.39999999999901</v>
      </c>
      <c r="DA51" s="1">
        <v>140.1</v>
      </c>
      <c r="DB51" s="1">
        <v>1265.8</v>
      </c>
      <c r="DC51" s="1">
        <v>0</v>
      </c>
      <c r="DD51" s="1">
        <v>0</v>
      </c>
      <c r="DE51" s="1">
        <v>726.19999999999902</v>
      </c>
      <c r="DF51" s="1">
        <v>1011.2</v>
      </c>
      <c r="DG51" s="1">
        <v>824.8</v>
      </c>
      <c r="DH51" s="1">
        <v>957.4</v>
      </c>
      <c r="DI51" s="1">
        <v>17658.999999999898</v>
      </c>
      <c r="DJ51" s="1">
        <v>938.8</v>
      </c>
      <c r="DK51" s="1">
        <v>1177.8999999999901</v>
      </c>
      <c r="DL51" s="1">
        <v>90</v>
      </c>
      <c r="DM51" s="1">
        <v>22642.699999999903</v>
      </c>
      <c r="DN51" s="1">
        <v>23175.9</v>
      </c>
      <c r="DO51" s="1">
        <v>238.4</v>
      </c>
      <c r="DP51" s="1">
        <v>589.4</v>
      </c>
      <c r="DQ51" s="1">
        <v>3537.1999999999898</v>
      </c>
      <c r="DR51" s="1">
        <v>0</v>
      </c>
      <c r="DS51" s="1">
        <v>771.3</v>
      </c>
      <c r="DT51" s="1">
        <v>10702.5</v>
      </c>
      <c r="DU51" s="1">
        <v>2750.2999999999997</v>
      </c>
      <c r="DV51" s="1">
        <v>1604.3999999999901</v>
      </c>
      <c r="DW51" s="1">
        <v>186.9</v>
      </c>
      <c r="DX51" s="1">
        <v>182.5</v>
      </c>
      <c r="DY51" s="1">
        <v>894.69999999999902</v>
      </c>
      <c r="DZ51" s="1">
        <v>1098.2</v>
      </c>
      <c r="EA51" s="1">
        <v>10419.399999999991</v>
      </c>
      <c r="EB51" s="1">
        <v>565</v>
      </c>
      <c r="EC51" s="1">
        <v>96</v>
      </c>
      <c r="ED51" s="1">
        <v>1374</v>
      </c>
      <c r="EE51" s="1">
        <v>25276.400000000001</v>
      </c>
      <c r="EF51" s="1">
        <v>206.5</v>
      </c>
      <c r="EG51" s="1">
        <v>694.2</v>
      </c>
      <c r="EH51" s="1">
        <v>340.099999999999</v>
      </c>
      <c r="EI51" s="1">
        <v>925.9</v>
      </c>
      <c r="EJ51" s="1">
        <v>2131</v>
      </c>
      <c r="EK51" s="1">
        <v>7208.8</v>
      </c>
      <c r="EL51" s="1">
        <v>6827</v>
      </c>
      <c r="EM51" s="1">
        <v>65.900000000000006</v>
      </c>
      <c r="EN51" s="1">
        <v>0</v>
      </c>
      <c r="EO51" s="1">
        <v>284</v>
      </c>
      <c r="EP51" s="1">
        <v>2762.5</v>
      </c>
      <c r="EQ51" s="1">
        <v>0</v>
      </c>
      <c r="ER51" s="1">
        <v>3337.1</v>
      </c>
      <c r="ES51" s="1">
        <v>328</v>
      </c>
      <c r="ET51" s="1">
        <v>552.29999999999995</v>
      </c>
      <c r="EU51" s="1">
        <v>2037.3</v>
      </c>
      <c r="EV51" s="1">
        <v>155.80000000000001</v>
      </c>
      <c r="EW51" s="1">
        <v>169.2</v>
      </c>
      <c r="EX51" s="1">
        <v>7559.5</v>
      </c>
      <c r="EY51" s="1">
        <v>6178.5</v>
      </c>
      <c r="EZ51" s="1">
        <v>6375.0999999999995</v>
      </c>
      <c r="FA51" s="1">
        <v>4868.8</v>
      </c>
      <c r="FB51" s="1">
        <v>4103.5</v>
      </c>
      <c r="FC51" s="1">
        <v>288.5</v>
      </c>
      <c r="FD51" s="1">
        <v>0</v>
      </c>
      <c r="FE51" s="1">
        <v>397.8</v>
      </c>
      <c r="FF51" s="1">
        <v>598.5</v>
      </c>
      <c r="FG51" s="1">
        <v>825.3</v>
      </c>
      <c r="FH51" s="1">
        <v>0</v>
      </c>
      <c r="FI51" s="1">
        <v>538.29999999999995</v>
      </c>
      <c r="FJ51" s="1">
        <v>256.3</v>
      </c>
      <c r="FK51" s="1">
        <v>85</v>
      </c>
      <c r="FL51" s="1">
        <v>0</v>
      </c>
      <c r="FM51" s="1">
        <v>0</v>
      </c>
      <c r="FN51" s="1">
        <v>270.7</v>
      </c>
      <c r="FO51" s="1">
        <v>2788.0999999999899</v>
      </c>
      <c r="FP51" s="1">
        <v>1483</v>
      </c>
      <c r="FQ51" s="1">
        <v>706.4</v>
      </c>
      <c r="FR51" s="1">
        <v>751.4</v>
      </c>
      <c r="FS51" s="1">
        <v>225.2</v>
      </c>
      <c r="FT51" s="1">
        <v>233.6</v>
      </c>
      <c r="FU51" s="1">
        <v>1053</v>
      </c>
      <c r="FV51" s="1">
        <v>5555.7999999999993</v>
      </c>
      <c r="FW51" s="1">
        <v>565.20000000000005</v>
      </c>
      <c r="FX51" s="1">
        <v>1816.9</v>
      </c>
      <c r="FY51" s="1">
        <v>242</v>
      </c>
      <c r="FZ51" s="1">
        <v>169.2</v>
      </c>
      <c r="GA51" s="1">
        <v>368.9</v>
      </c>
      <c r="GB51" s="1">
        <v>1588.69999999999</v>
      </c>
      <c r="GC51" s="1">
        <v>147.1</v>
      </c>
      <c r="GD51" s="1">
        <v>0</v>
      </c>
      <c r="GE51" s="1">
        <v>218.1</v>
      </c>
      <c r="GF51" s="1">
        <v>5921.5</v>
      </c>
      <c r="GG51" s="1">
        <v>7100.6999999999898</v>
      </c>
      <c r="GH51" s="1">
        <v>2373.1999999999998</v>
      </c>
      <c r="GI51" s="1">
        <v>243.6</v>
      </c>
      <c r="GJ51" s="1">
        <v>864</v>
      </c>
      <c r="GK51" s="1">
        <v>1667.8</v>
      </c>
      <c r="GL51" s="1">
        <v>302</v>
      </c>
      <c r="GM51" s="1">
        <v>12704.299999999901</v>
      </c>
      <c r="GN51" s="1">
        <v>0</v>
      </c>
      <c r="GO51" s="1">
        <v>701.8</v>
      </c>
      <c r="GP51" s="1">
        <v>482.6</v>
      </c>
      <c r="GQ51" s="1">
        <v>334.1</v>
      </c>
      <c r="GR51" s="1">
        <v>1313.3</v>
      </c>
      <c r="GS51" s="1">
        <v>312.3</v>
      </c>
      <c r="GT51" s="1">
        <v>647.29999999999995</v>
      </c>
      <c r="GU51" s="1">
        <v>764.99999999999898</v>
      </c>
      <c r="GV51" s="1">
        <v>313.10000000000002</v>
      </c>
      <c r="GW51" s="1">
        <v>4473.3999999999996</v>
      </c>
      <c r="GX51" s="1">
        <v>179</v>
      </c>
      <c r="GY51" s="1">
        <v>2904.7999999999993</v>
      </c>
      <c r="GZ51" s="1">
        <v>0</v>
      </c>
      <c r="HA51" s="1">
        <v>328.6</v>
      </c>
      <c r="HB51" s="1">
        <v>14181.599999999999</v>
      </c>
      <c r="HC51" s="1">
        <v>461.6</v>
      </c>
      <c r="HD51" s="1">
        <v>169.1</v>
      </c>
      <c r="HE51" s="1">
        <v>349.4</v>
      </c>
      <c r="HF51" s="1">
        <v>942.49999999999898</v>
      </c>
      <c r="HG51" s="1">
        <v>995</v>
      </c>
      <c r="HH51" s="1"/>
    </row>
    <row r="52" spans="1:216" x14ac:dyDescent="0.25">
      <c r="A52" t="s">
        <v>4</v>
      </c>
      <c r="B52" t="s">
        <v>251</v>
      </c>
      <c r="C52" t="str">
        <f t="shared" si="0"/>
        <v>HOT-ZEU</v>
      </c>
      <c r="D52">
        <v>0</v>
      </c>
      <c r="E52" s="1">
        <v>0</v>
      </c>
      <c r="F52" s="1">
        <v>0</v>
      </c>
      <c r="G52" s="1">
        <v>0</v>
      </c>
      <c r="H52" s="1">
        <v>0</v>
      </c>
      <c r="I52" s="1">
        <v>0</v>
      </c>
      <c r="J52" s="1">
        <v>230.9</v>
      </c>
      <c r="K52" s="1">
        <v>0</v>
      </c>
      <c r="L52" s="1">
        <v>0</v>
      </c>
      <c r="M52" s="1">
        <v>0</v>
      </c>
      <c r="N52" s="1">
        <v>0</v>
      </c>
      <c r="O52" s="1">
        <v>0</v>
      </c>
      <c r="P52" s="1">
        <v>0</v>
      </c>
      <c r="Q52" s="1">
        <v>84.5</v>
      </c>
      <c r="R52" s="1">
        <v>84.4</v>
      </c>
      <c r="S52" s="1">
        <v>0</v>
      </c>
      <c r="T52" s="1">
        <v>4638.0999999999904</v>
      </c>
      <c r="U52" s="1">
        <v>36</v>
      </c>
      <c r="V52" s="1">
        <v>0</v>
      </c>
      <c r="W52" s="1">
        <v>60</v>
      </c>
      <c r="X52" s="1">
        <v>0</v>
      </c>
      <c r="Y52" s="1">
        <v>0</v>
      </c>
      <c r="Z52" s="1">
        <v>0</v>
      </c>
      <c r="AA52" s="1">
        <v>0</v>
      </c>
      <c r="AB52" s="1">
        <v>0</v>
      </c>
      <c r="AC52" s="1">
        <v>0</v>
      </c>
      <c r="AD52" s="1">
        <v>0</v>
      </c>
      <c r="AE52" s="1">
        <v>0</v>
      </c>
      <c r="AF52" s="1">
        <v>0</v>
      </c>
      <c r="AG52" s="1">
        <v>274</v>
      </c>
      <c r="AH52" s="1">
        <v>38</v>
      </c>
      <c r="AI52" s="1">
        <v>0</v>
      </c>
      <c r="AJ52" s="1">
        <v>0</v>
      </c>
      <c r="AK52" s="1">
        <v>0</v>
      </c>
      <c r="AL52" s="1">
        <v>400</v>
      </c>
      <c r="AM52" s="1">
        <v>0</v>
      </c>
      <c r="AN52" s="1">
        <v>482.2</v>
      </c>
      <c r="AO52" s="1">
        <v>309.10000000000002</v>
      </c>
      <c r="AP52" s="1">
        <v>0</v>
      </c>
      <c r="AQ52" s="1">
        <v>0</v>
      </c>
      <c r="AR52" s="1">
        <v>0</v>
      </c>
      <c r="AS52" s="1">
        <v>514.20000000000005</v>
      </c>
      <c r="AT52" s="1">
        <v>0</v>
      </c>
      <c r="AU52" s="1">
        <v>0</v>
      </c>
      <c r="AV52" s="1">
        <v>0</v>
      </c>
      <c r="AW52" s="1">
        <v>0</v>
      </c>
      <c r="AX52" s="1">
        <v>0</v>
      </c>
      <c r="AY52" s="1">
        <v>0</v>
      </c>
      <c r="AZ52" s="1">
        <v>0</v>
      </c>
      <c r="BA52" s="1">
        <v>0</v>
      </c>
      <c r="BB52" s="1">
        <v>0</v>
      </c>
      <c r="BC52" s="1">
        <v>0</v>
      </c>
      <c r="BD52" s="1">
        <v>171.89999999999901</v>
      </c>
      <c r="BE52" s="1">
        <v>0</v>
      </c>
      <c r="BF52" s="1">
        <v>0</v>
      </c>
      <c r="BG52" s="1">
        <v>266.39999999999998</v>
      </c>
      <c r="BH52" s="1">
        <v>0</v>
      </c>
      <c r="BI52" s="1">
        <v>830.599999999999</v>
      </c>
      <c r="BJ52" s="1">
        <v>0</v>
      </c>
      <c r="BK52" s="1">
        <v>220</v>
      </c>
      <c r="BL52" s="1">
        <v>0</v>
      </c>
      <c r="BM52" s="1">
        <v>0</v>
      </c>
      <c r="BN52" s="1">
        <v>0</v>
      </c>
      <c r="BO52" s="1">
        <v>0</v>
      </c>
      <c r="BP52" s="1">
        <v>0</v>
      </c>
      <c r="BQ52" s="1">
        <v>444.4</v>
      </c>
      <c r="BR52" s="1">
        <v>17.8</v>
      </c>
      <c r="BS52" s="1">
        <v>0</v>
      </c>
      <c r="BT52" s="1">
        <v>1084.5999999999999</v>
      </c>
      <c r="BU52" s="1">
        <v>0</v>
      </c>
      <c r="BV52" s="1">
        <v>0</v>
      </c>
      <c r="BW52" s="1">
        <v>0</v>
      </c>
      <c r="BX52" s="1">
        <v>21636.3</v>
      </c>
      <c r="BY52" s="1">
        <v>157.9</v>
      </c>
      <c r="BZ52" s="1">
        <v>0</v>
      </c>
      <c r="CA52" s="1">
        <v>998.79999999999905</v>
      </c>
      <c r="CB52" s="1">
        <v>0</v>
      </c>
      <c r="CC52" s="1">
        <v>0</v>
      </c>
      <c r="CD52" s="1">
        <v>0</v>
      </c>
      <c r="CE52" s="1">
        <v>0</v>
      </c>
      <c r="CF52" s="1">
        <v>0</v>
      </c>
      <c r="CG52" s="1">
        <v>0</v>
      </c>
      <c r="CH52" s="1">
        <v>13057</v>
      </c>
      <c r="CI52" s="1">
        <v>0</v>
      </c>
      <c r="CJ52" s="1">
        <v>139.80000000000001</v>
      </c>
      <c r="CK52" s="1">
        <v>14.8</v>
      </c>
      <c r="CL52" s="1">
        <v>0</v>
      </c>
      <c r="CM52" s="1">
        <v>0</v>
      </c>
      <c r="CN52" s="1">
        <v>0</v>
      </c>
      <c r="CO52" s="1">
        <v>28.3</v>
      </c>
      <c r="CP52" s="1">
        <v>0</v>
      </c>
      <c r="CQ52" s="1">
        <v>0</v>
      </c>
      <c r="CR52" s="1">
        <v>0</v>
      </c>
      <c r="CS52" s="1">
        <v>0</v>
      </c>
      <c r="CT52" s="1">
        <v>5528.6</v>
      </c>
      <c r="CU52" s="1">
        <v>0</v>
      </c>
      <c r="CV52" s="1">
        <v>0</v>
      </c>
      <c r="CW52" s="1">
        <v>0</v>
      </c>
      <c r="CX52" s="1">
        <v>0</v>
      </c>
      <c r="CY52" s="1">
        <v>0</v>
      </c>
      <c r="CZ52" s="1">
        <v>0</v>
      </c>
      <c r="DA52" s="1">
        <v>0</v>
      </c>
      <c r="DB52" s="1">
        <v>0</v>
      </c>
      <c r="DC52" s="1">
        <v>0</v>
      </c>
      <c r="DD52" s="1">
        <v>0</v>
      </c>
      <c r="DE52" s="1">
        <v>0</v>
      </c>
      <c r="DF52" s="1">
        <v>0</v>
      </c>
      <c r="DG52" s="1">
        <v>0</v>
      </c>
      <c r="DH52" s="1">
        <v>52.4</v>
      </c>
      <c r="DI52" s="1">
        <v>0</v>
      </c>
      <c r="DJ52" s="1">
        <v>0</v>
      </c>
      <c r="DK52" s="1">
        <v>0</v>
      </c>
      <c r="DL52" s="1">
        <v>2261</v>
      </c>
      <c r="DM52" s="1">
        <v>3461.4</v>
      </c>
      <c r="DN52" s="1">
        <v>463.7</v>
      </c>
      <c r="DO52" s="1">
        <v>0</v>
      </c>
      <c r="DP52" s="1">
        <v>0</v>
      </c>
      <c r="DQ52" s="1">
        <v>0</v>
      </c>
      <c r="DR52" s="1">
        <v>0</v>
      </c>
      <c r="DS52" s="1">
        <v>0</v>
      </c>
      <c r="DT52" s="1">
        <v>390.4</v>
      </c>
      <c r="DU52" s="1">
        <v>0</v>
      </c>
      <c r="DV52" s="1">
        <v>0</v>
      </c>
      <c r="DW52" s="1">
        <v>0</v>
      </c>
      <c r="DX52" s="1">
        <v>0</v>
      </c>
      <c r="DY52" s="1">
        <v>0</v>
      </c>
      <c r="DZ52" s="1">
        <v>0</v>
      </c>
      <c r="EA52" s="1">
        <v>844.7</v>
      </c>
      <c r="EB52" s="1">
        <v>0</v>
      </c>
      <c r="EC52" s="1">
        <v>0</v>
      </c>
      <c r="ED52" s="1">
        <v>5514.1</v>
      </c>
      <c r="EE52" s="1">
        <v>17.3</v>
      </c>
      <c r="EF52" s="1">
        <v>463.9</v>
      </c>
      <c r="EG52" s="1">
        <v>0</v>
      </c>
      <c r="EH52" s="1">
        <v>0</v>
      </c>
      <c r="EI52" s="1">
        <v>45.7</v>
      </c>
      <c r="EJ52" s="1">
        <v>632.79999999999995</v>
      </c>
      <c r="EK52" s="1">
        <v>130.9</v>
      </c>
      <c r="EL52" s="1">
        <v>0</v>
      </c>
      <c r="EM52" s="1">
        <v>0</v>
      </c>
      <c r="EN52" s="1">
        <v>0</v>
      </c>
      <c r="EO52" s="1">
        <v>0</v>
      </c>
      <c r="EP52" s="1">
        <v>0</v>
      </c>
      <c r="EQ52" s="1">
        <v>0</v>
      </c>
      <c r="ER52" s="1">
        <v>0</v>
      </c>
      <c r="ES52" s="1">
        <v>0</v>
      </c>
      <c r="ET52" s="1">
        <v>0</v>
      </c>
      <c r="EU52" s="1">
        <v>0</v>
      </c>
      <c r="EV52" s="1">
        <v>114</v>
      </c>
      <c r="EW52" s="1">
        <v>0</v>
      </c>
      <c r="EX52" s="1">
        <v>0</v>
      </c>
      <c r="EY52" s="1">
        <v>361.4</v>
      </c>
      <c r="EZ52" s="1">
        <v>446.2</v>
      </c>
      <c r="FA52" s="1">
        <v>60.7</v>
      </c>
      <c r="FB52" s="1">
        <v>0</v>
      </c>
      <c r="FC52" s="1">
        <v>0</v>
      </c>
      <c r="FD52" s="1">
        <v>0</v>
      </c>
      <c r="FE52" s="1">
        <v>0</v>
      </c>
      <c r="FF52" s="1">
        <v>0</v>
      </c>
      <c r="FG52" s="1">
        <v>0</v>
      </c>
      <c r="FH52" s="1">
        <v>0</v>
      </c>
      <c r="FI52" s="1">
        <v>0</v>
      </c>
      <c r="FJ52" s="1">
        <v>0</v>
      </c>
      <c r="FK52" s="1">
        <v>0</v>
      </c>
      <c r="FL52" s="1">
        <v>0</v>
      </c>
      <c r="FM52" s="1">
        <v>0</v>
      </c>
      <c r="FN52" s="1">
        <v>0</v>
      </c>
      <c r="FO52" s="1">
        <v>0</v>
      </c>
      <c r="FP52" s="1">
        <v>0</v>
      </c>
      <c r="FQ52" s="1">
        <v>0</v>
      </c>
      <c r="FR52" s="1">
        <v>58.2</v>
      </c>
      <c r="FS52" s="1">
        <v>405</v>
      </c>
      <c r="FT52" s="1">
        <v>0</v>
      </c>
      <c r="FU52" s="1">
        <v>0</v>
      </c>
      <c r="FV52" s="1">
        <v>1244.0999999999999</v>
      </c>
      <c r="FW52" s="1">
        <v>0</v>
      </c>
      <c r="FX52" s="1">
        <v>1110.3</v>
      </c>
      <c r="FY52" s="1">
        <v>72.5</v>
      </c>
      <c r="FZ52" s="1">
        <v>0</v>
      </c>
      <c r="GA52" s="1">
        <v>0</v>
      </c>
      <c r="GB52" s="1">
        <v>0</v>
      </c>
      <c r="GC52" s="1">
        <v>0</v>
      </c>
      <c r="GD52" s="1">
        <v>0</v>
      </c>
      <c r="GE52" s="1">
        <v>0</v>
      </c>
      <c r="GF52" s="1">
        <v>218.89999999999901</v>
      </c>
      <c r="GG52" s="1">
        <v>866.3</v>
      </c>
      <c r="GH52" s="1">
        <v>194.5</v>
      </c>
      <c r="GI52" s="1">
        <v>0</v>
      </c>
      <c r="GJ52" s="1">
        <v>0</v>
      </c>
      <c r="GK52" s="1">
        <v>0</v>
      </c>
      <c r="GL52" s="1">
        <v>0</v>
      </c>
      <c r="GM52" s="1">
        <v>301.79999999999899</v>
      </c>
      <c r="GN52" s="1">
        <v>0</v>
      </c>
      <c r="GO52" s="1">
        <v>0</v>
      </c>
      <c r="GP52" s="1">
        <v>0</v>
      </c>
      <c r="GQ52" s="1">
        <v>0</v>
      </c>
      <c r="GR52" s="1">
        <v>119.5</v>
      </c>
      <c r="GS52" s="1">
        <v>0</v>
      </c>
      <c r="GT52" s="1">
        <v>0</v>
      </c>
      <c r="GU52" s="1">
        <v>0</v>
      </c>
      <c r="GV52" s="1">
        <v>209.8</v>
      </c>
      <c r="GW52" s="1">
        <v>94</v>
      </c>
      <c r="GX52" s="1">
        <v>0</v>
      </c>
      <c r="GY52" s="1">
        <v>0</v>
      </c>
      <c r="GZ52" s="1">
        <v>0</v>
      </c>
      <c r="HA52" s="1">
        <v>0</v>
      </c>
      <c r="HB52" s="1">
        <v>0</v>
      </c>
      <c r="HC52" s="1">
        <v>129.4</v>
      </c>
      <c r="HD52" s="1">
        <v>0</v>
      </c>
      <c r="HE52" s="1">
        <v>0</v>
      </c>
      <c r="HF52" s="1">
        <v>0</v>
      </c>
      <c r="HG52" s="1">
        <v>0</v>
      </c>
      <c r="HH52" s="1"/>
    </row>
    <row r="53" spans="1:216" x14ac:dyDescent="0.25">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row>
    <row r="54" spans="1:216" x14ac:dyDescent="0.25">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row>
    <row r="55" spans="1:216" x14ac:dyDescent="0.25">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row>
    <row r="56" spans="1:216" x14ac:dyDescent="0.25">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row>
    <row r="57" spans="1:216" x14ac:dyDescent="0.25">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row>
    <row r="58" spans="1:216" x14ac:dyDescent="0.25">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row>
    <row r="59" spans="1:216" x14ac:dyDescent="0.25">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row>
    <row r="60" spans="1:216" x14ac:dyDescent="0.25">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row>
    <row r="61" spans="1:216" x14ac:dyDescent="0.25">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row>
    <row r="62" spans="1:216" x14ac:dyDescent="0.25">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row>
    <row r="63" spans="1:216" x14ac:dyDescent="0.25">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7"/>
  <sheetViews>
    <sheetView topLeftCell="A211" workbookViewId="0">
      <selection activeCell="D17" sqref="D17"/>
    </sheetView>
  </sheetViews>
  <sheetFormatPr defaultRowHeight="15" x14ac:dyDescent="0.25"/>
  <cols>
    <col min="1" max="1" width="25.7109375" bestFit="1" customWidth="1"/>
  </cols>
  <sheetData>
    <row r="1" spans="1:19" x14ac:dyDescent="0.25">
      <c r="B1" t="s">
        <v>229</v>
      </c>
      <c r="C1" t="s">
        <v>229</v>
      </c>
      <c r="D1" t="s">
        <v>229</v>
      </c>
      <c r="E1" t="s">
        <v>229</v>
      </c>
      <c r="F1" t="s">
        <v>229</v>
      </c>
      <c r="G1" t="s">
        <v>229</v>
      </c>
      <c r="H1" t="s">
        <v>230</v>
      </c>
      <c r="I1" t="s">
        <v>230</v>
      </c>
      <c r="J1" t="s">
        <v>230</v>
      </c>
      <c r="K1" t="s">
        <v>230</v>
      </c>
      <c r="L1" t="s">
        <v>230</v>
      </c>
      <c r="M1" t="s">
        <v>230</v>
      </c>
      <c r="N1" t="s">
        <v>373</v>
      </c>
      <c r="O1" t="s">
        <v>373</v>
      </c>
      <c r="P1" t="s">
        <v>373</v>
      </c>
      <c r="Q1" t="s">
        <v>373</v>
      </c>
      <c r="R1" t="s">
        <v>373</v>
      </c>
      <c r="S1" t="s">
        <v>373</v>
      </c>
    </row>
    <row r="2" spans="1:19" x14ac:dyDescent="0.25">
      <c r="B2" t="s">
        <v>374</v>
      </c>
      <c r="C2" t="s">
        <v>374</v>
      </c>
      <c r="D2" t="s">
        <v>374</v>
      </c>
      <c r="E2" t="s">
        <v>375</v>
      </c>
      <c r="F2" t="s">
        <v>375</v>
      </c>
      <c r="G2" t="s">
        <v>375</v>
      </c>
      <c r="H2" t="s">
        <v>374</v>
      </c>
      <c r="I2" t="s">
        <v>374</v>
      </c>
      <c r="J2" t="s">
        <v>374</v>
      </c>
      <c r="K2" t="s">
        <v>375</v>
      </c>
      <c r="L2" t="s">
        <v>375</v>
      </c>
      <c r="M2" t="s">
        <v>375</v>
      </c>
      <c r="N2" t="s">
        <v>374</v>
      </c>
      <c r="O2" t="s">
        <v>374</v>
      </c>
      <c r="P2" t="s">
        <v>374</v>
      </c>
      <c r="Q2" t="s">
        <v>375</v>
      </c>
      <c r="R2" t="s">
        <v>375</v>
      </c>
      <c r="S2" t="s">
        <v>375</v>
      </c>
    </row>
    <row r="3" spans="1:19" x14ac:dyDescent="0.25">
      <c r="B3" t="s">
        <v>376</v>
      </c>
      <c r="C3" t="s">
        <v>377</v>
      </c>
      <c r="D3" t="s">
        <v>378</v>
      </c>
      <c r="E3" t="s">
        <v>379</v>
      </c>
      <c r="F3" t="s">
        <v>380</v>
      </c>
      <c r="G3" t="s">
        <v>381</v>
      </c>
      <c r="H3" t="s">
        <v>382</v>
      </c>
      <c r="I3" t="s">
        <v>383</v>
      </c>
      <c r="J3" t="s">
        <v>384</v>
      </c>
      <c r="K3" t="s">
        <v>385</v>
      </c>
      <c r="L3" t="s">
        <v>386</v>
      </c>
      <c r="M3" t="s">
        <v>387</v>
      </c>
      <c r="N3" t="s">
        <v>388</v>
      </c>
      <c r="O3" t="s">
        <v>389</v>
      </c>
      <c r="P3" t="s">
        <v>390</v>
      </c>
      <c r="Q3" t="s">
        <v>391</v>
      </c>
      <c r="R3" t="s">
        <v>392</v>
      </c>
      <c r="S3" t="s">
        <v>393</v>
      </c>
    </row>
    <row r="4" spans="1:19" x14ac:dyDescent="0.25">
      <c r="B4">
        <v>100</v>
      </c>
      <c r="C4">
        <v>200</v>
      </c>
      <c r="D4">
        <v>350</v>
      </c>
      <c r="E4">
        <v>100</v>
      </c>
      <c r="F4">
        <v>200</v>
      </c>
      <c r="G4">
        <v>350</v>
      </c>
      <c r="H4">
        <v>100</v>
      </c>
      <c r="I4">
        <v>200</v>
      </c>
      <c r="J4">
        <v>350</v>
      </c>
      <c r="K4">
        <v>100</v>
      </c>
      <c r="L4">
        <v>200</v>
      </c>
      <c r="M4">
        <v>350</v>
      </c>
      <c r="N4">
        <v>100</v>
      </c>
      <c r="O4">
        <v>200</v>
      </c>
      <c r="P4">
        <v>350</v>
      </c>
      <c r="Q4">
        <v>100</v>
      </c>
      <c r="R4">
        <v>200</v>
      </c>
      <c r="S4">
        <v>350</v>
      </c>
    </row>
    <row r="5" spans="1:19" x14ac:dyDescent="0.25">
      <c r="A5" t="s">
        <v>15</v>
      </c>
      <c r="B5">
        <v>0</v>
      </c>
      <c r="C5">
        <v>0</v>
      </c>
      <c r="D5">
        <v>0</v>
      </c>
      <c r="E5">
        <v>21.285716166177004</v>
      </c>
      <c r="F5">
        <v>6.1423637098254265</v>
      </c>
      <c r="G5">
        <v>3.1235620957552919</v>
      </c>
      <c r="H5">
        <v>0</v>
      </c>
      <c r="I5">
        <v>0</v>
      </c>
      <c r="J5">
        <v>0</v>
      </c>
      <c r="K5">
        <v>6.0942662943252586</v>
      </c>
      <c r="L5">
        <v>5.6360895539866842</v>
      </c>
      <c r="M5">
        <v>4.267350839333159</v>
      </c>
      <c r="N5">
        <v>0</v>
      </c>
      <c r="O5">
        <v>0</v>
      </c>
      <c r="P5">
        <v>0</v>
      </c>
      <c r="Q5">
        <v>12.519386264305803</v>
      </c>
      <c r="R5">
        <v>9.591298067543196</v>
      </c>
      <c r="S5">
        <v>7.0186561074052261</v>
      </c>
    </row>
    <row r="6" spans="1:19" x14ac:dyDescent="0.25">
      <c r="A6" t="s">
        <v>231</v>
      </c>
      <c r="B6">
        <v>0</v>
      </c>
      <c r="C6">
        <v>0</v>
      </c>
      <c r="D6">
        <v>0</v>
      </c>
      <c r="E6">
        <v>3.5862471692202003</v>
      </c>
      <c r="F6">
        <v>3.0311940724557629</v>
      </c>
      <c r="G6">
        <v>0.25663127451763784</v>
      </c>
      <c r="H6">
        <v>0</v>
      </c>
      <c r="I6">
        <v>0</v>
      </c>
      <c r="J6">
        <v>0</v>
      </c>
      <c r="K6">
        <v>2.8125937730114297</v>
      </c>
      <c r="L6">
        <v>2.3903646975299853</v>
      </c>
      <c r="M6">
        <v>1.0917441070287057</v>
      </c>
      <c r="N6">
        <v>0</v>
      </c>
      <c r="O6">
        <v>0</v>
      </c>
      <c r="P6">
        <v>0</v>
      </c>
      <c r="Q6">
        <v>3.3603743395410337</v>
      </c>
      <c r="R6">
        <v>3.2117862223388087</v>
      </c>
      <c r="S6">
        <v>1.2266521283177108</v>
      </c>
    </row>
    <row r="7" spans="1:19" x14ac:dyDescent="0.25">
      <c r="A7" t="s">
        <v>16</v>
      </c>
      <c r="B7">
        <v>0</v>
      </c>
      <c r="C7">
        <v>0</v>
      </c>
      <c r="D7">
        <v>0</v>
      </c>
      <c r="E7">
        <v>0</v>
      </c>
      <c r="F7">
        <v>0</v>
      </c>
      <c r="G7">
        <v>0</v>
      </c>
      <c r="H7">
        <v>0</v>
      </c>
      <c r="I7">
        <v>0</v>
      </c>
      <c r="J7">
        <v>0</v>
      </c>
      <c r="K7">
        <v>0</v>
      </c>
      <c r="L7">
        <v>0</v>
      </c>
      <c r="M7">
        <v>0</v>
      </c>
      <c r="N7">
        <v>0</v>
      </c>
      <c r="O7">
        <v>0</v>
      </c>
      <c r="P7">
        <v>0</v>
      </c>
      <c r="Q7">
        <v>0</v>
      </c>
      <c r="R7">
        <v>0</v>
      </c>
      <c r="S7">
        <v>0</v>
      </c>
    </row>
    <row r="8" spans="1:19" x14ac:dyDescent="0.25">
      <c r="A8" t="s">
        <v>17</v>
      </c>
      <c r="B8">
        <v>0</v>
      </c>
      <c r="C8">
        <v>0</v>
      </c>
      <c r="D8">
        <v>0</v>
      </c>
      <c r="E8">
        <v>8.1512531834217778</v>
      </c>
      <c r="F8">
        <v>0.93026824809284991</v>
      </c>
      <c r="G8">
        <v>0</v>
      </c>
      <c r="H8">
        <v>0</v>
      </c>
      <c r="I8">
        <v>0</v>
      </c>
      <c r="J8">
        <v>0</v>
      </c>
      <c r="K8">
        <v>0.52588404166139324</v>
      </c>
      <c r="L8">
        <v>0.39644079865869064</v>
      </c>
      <c r="M8">
        <v>0</v>
      </c>
      <c r="N8">
        <v>0</v>
      </c>
      <c r="O8">
        <v>0</v>
      </c>
      <c r="P8">
        <v>0</v>
      </c>
      <c r="Q8">
        <v>2.9228857989844035</v>
      </c>
      <c r="R8">
        <v>1.879977644956214</v>
      </c>
      <c r="S8">
        <v>0</v>
      </c>
    </row>
    <row r="9" spans="1:19" x14ac:dyDescent="0.25">
      <c r="A9" t="s">
        <v>18</v>
      </c>
      <c r="B9">
        <v>0</v>
      </c>
      <c r="C9">
        <v>0</v>
      </c>
      <c r="D9">
        <v>0</v>
      </c>
      <c r="E9">
        <v>0.88639069975778495</v>
      </c>
      <c r="F9">
        <v>0</v>
      </c>
      <c r="G9">
        <v>0</v>
      </c>
      <c r="H9">
        <v>0</v>
      </c>
      <c r="I9">
        <v>0</v>
      </c>
      <c r="J9">
        <v>0</v>
      </c>
      <c r="K9">
        <v>0.41505059995374177</v>
      </c>
      <c r="L9">
        <v>0</v>
      </c>
      <c r="M9">
        <v>0</v>
      </c>
      <c r="N9">
        <v>0</v>
      </c>
      <c r="O9">
        <v>0</v>
      </c>
      <c r="P9">
        <v>0</v>
      </c>
      <c r="Q9">
        <v>0.53287429353735649</v>
      </c>
      <c r="R9">
        <v>0</v>
      </c>
      <c r="S9">
        <v>0</v>
      </c>
    </row>
    <row r="10" spans="1:19" x14ac:dyDescent="0.25">
      <c r="A10" t="s">
        <v>19</v>
      </c>
      <c r="B10">
        <v>0</v>
      </c>
      <c r="C10">
        <v>0</v>
      </c>
      <c r="D10">
        <v>0</v>
      </c>
      <c r="E10">
        <v>0</v>
      </c>
      <c r="F10">
        <v>0</v>
      </c>
      <c r="G10">
        <v>0</v>
      </c>
      <c r="H10">
        <v>0</v>
      </c>
      <c r="I10">
        <v>0</v>
      </c>
      <c r="J10">
        <v>0</v>
      </c>
      <c r="K10">
        <v>0</v>
      </c>
      <c r="L10">
        <v>0</v>
      </c>
      <c r="M10">
        <v>0</v>
      </c>
      <c r="N10">
        <v>0</v>
      </c>
      <c r="O10">
        <v>0</v>
      </c>
      <c r="P10">
        <v>0</v>
      </c>
      <c r="Q10">
        <v>0</v>
      </c>
      <c r="R10">
        <v>0</v>
      </c>
      <c r="S10">
        <v>0</v>
      </c>
    </row>
    <row r="11" spans="1:19" x14ac:dyDescent="0.25">
      <c r="A11" t="s">
        <v>20</v>
      </c>
      <c r="B11">
        <v>15.101685865168653</v>
      </c>
      <c r="C11">
        <v>6.1414977988578627</v>
      </c>
      <c r="D11">
        <v>0.2438121151428807</v>
      </c>
      <c r="E11">
        <v>5.7593202172754747</v>
      </c>
      <c r="F11">
        <v>0</v>
      </c>
      <c r="G11">
        <v>0.58817810209198629</v>
      </c>
      <c r="H11">
        <v>3.7162539620450117</v>
      </c>
      <c r="I11">
        <v>2.576834167278637</v>
      </c>
      <c r="J11">
        <v>0.10196325800082463</v>
      </c>
      <c r="K11">
        <v>0.42134366314237826</v>
      </c>
      <c r="L11">
        <v>0</v>
      </c>
      <c r="M11">
        <v>0.27582073511450683</v>
      </c>
      <c r="N11">
        <v>11.386284055276201</v>
      </c>
      <c r="O11">
        <v>10.360641761284549</v>
      </c>
      <c r="P11">
        <v>7.2154462140277493</v>
      </c>
      <c r="Q11">
        <v>1.2394979298000275</v>
      </c>
      <c r="R11">
        <v>0</v>
      </c>
      <c r="S11">
        <v>1.1077016305237608</v>
      </c>
    </row>
    <row r="12" spans="1:19" x14ac:dyDescent="0.25">
      <c r="A12" t="s">
        <v>21</v>
      </c>
      <c r="B12">
        <v>0</v>
      </c>
      <c r="C12">
        <v>0</v>
      </c>
      <c r="D12">
        <v>0</v>
      </c>
      <c r="E12">
        <v>0</v>
      </c>
      <c r="F12">
        <v>0</v>
      </c>
      <c r="G12">
        <v>0</v>
      </c>
      <c r="H12">
        <v>0</v>
      </c>
      <c r="I12">
        <v>0</v>
      </c>
      <c r="J12">
        <v>0</v>
      </c>
      <c r="K12">
        <v>0</v>
      </c>
      <c r="L12">
        <v>0</v>
      </c>
      <c r="M12">
        <v>0</v>
      </c>
      <c r="N12">
        <v>0</v>
      </c>
      <c r="O12">
        <v>0</v>
      </c>
      <c r="P12">
        <v>0</v>
      </c>
      <c r="Q12">
        <v>0</v>
      </c>
      <c r="R12">
        <v>0</v>
      </c>
      <c r="S12">
        <v>0</v>
      </c>
    </row>
    <row r="13" spans="1:19" x14ac:dyDescent="0.25">
      <c r="A13" t="s">
        <v>22</v>
      </c>
      <c r="B13">
        <v>4.003158088513401</v>
      </c>
      <c r="C13">
        <v>1.7774147646062761</v>
      </c>
      <c r="D13">
        <v>0</v>
      </c>
      <c r="E13">
        <v>4.0378276232508385</v>
      </c>
      <c r="F13">
        <v>0</v>
      </c>
      <c r="G13">
        <v>0.14534074988931142</v>
      </c>
      <c r="H13">
        <v>1.8465607612240993</v>
      </c>
      <c r="I13">
        <v>1.0923507531736627</v>
      </c>
      <c r="J13">
        <v>0</v>
      </c>
      <c r="K13">
        <v>0.15666918583266989</v>
      </c>
      <c r="L13">
        <v>0</v>
      </c>
      <c r="M13">
        <v>0.34330148120535903</v>
      </c>
      <c r="N13">
        <v>2.9988661788827349</v>
      </c>
      <c r="O13">
        <v>2.7263285837948117</v>
      </c>
      <c r="P13">
        <v>0</v>
      </c>
      <c r="Q13">
        <v>0.56853019302020269</v>
      </c>
      <c r="R13">
        <v>0</v>
      </c>
      <c r="S13">
        <v>2.1007316376852856</v>
      </c>
    </row>
    <row r="14" spans="1:19" x14ac:dyDescent="0.25">
      <c r="A14" t="s">
        <v>23</v>
      </c>
      <c r="B14">
        <v>0</v>
      </c>
      <c r="C14">
        <v>0</v>
      </c>
      <c r="D14">
        <v>0</v>
      </c>
      <c r="E14">
        <v>3.8471361749521651</v>
      </c>
      <c r="F14">
        <v>1.7790099432106357</v>
      </c>
      <c r="G14">
        <v>0</v>
      </c>
      <c r="H14">
        <v>0</v>
      </c>
      <c r="I14">
        <v>0</v>
      </c>
      <c r="J14">
        <v>0</v>
      </c>
      <c r="K14">
        <v>1.501586694094698</v>
      </c>
      <c r="L14">
        <v>1.2466912309741895</v>
      </c>
      <c r="M14">
        <v>0</v>
      </c>
      <c r="N14">
        <v>0</v>
      </c>
      <c r="O14">
        <v>0</v>
      </c>
      <c r="P14">
        <v>0</v>
      </c>
      <c r="Q14">
        <v>1.0340533119928201</v>
      </c>
      <c r="R14">
        <v>0.94429626256234922</v>
      </c>
      <c r="S14">
        <v>0</v>
      </c>
    </row>
    <row r="15" spans="1:19" x14ac:dyDescent="0.25">
      <c r="A15" t="s">
        <v>24</v>
      </c>
      <c r="B15">
        <v>4.6163637444528218</v>
      </c>
      <c r="C15">
        <v>3.5041104016755562</v>
      </c>
      <c r="D15">
        <v>0.76812843288807742</v>
      </c>
      <c r="E15">
        <v>0</v>
      </c>
      <c r="F15">
        <v>0</v>
      </c>
      <c r="G15">
        <v>0.10874913874959</v>
      </c>
      <c r="H15">
        <v>2.83874518062912</v>
      </c>
      <c r="I15">
        <v>2.6083361972157828</v>
      </c>
      <c r="J15">
        <v>1.0359170093921573</v>
      </c>
      <c r="K15">
        <v>0</v>
      </c>
      <c r="L15">
        <v>0</v>
      </c>
      <c r="M15">
        <v>0.76712246585287325</v>
      </c>
      <c r="N15">
        <v>3.2860619841919232</v>
      </c>
      <c r="O15">
        <v>3.0297519588605981</v>
      </c>
      <c r="P15">
        <v>1.7272985158350724</v>
      </c>
      <c r="Q15">
        <v>0</v>
      </c>
      <c r="R15">
        <v>0</v>
      </c>
      <c r="S15">
        <v>0</v>
      </c>
    </row>
    <row r="16" spans="1:19" x14ac:dyDescent="0.25">
      <c r="A16" t="s">
        <v>25</v>
      </c>
      <c r="B16">
        <v>0</v>
      </c>
      <c r="C16">
        <v>0</v>
      </c>
      <c r="D16">
        <v>0</v>
      </c>
      <c r="E16">
        <v>2.8621953757269147</v>
      </c>
      <c r="F16">
        <v>0.83058729063851411</v>
      </c>
      <c r="G16">
        <v>0</v>
      </c>
      <c r="H16">
        <v>0</v>
      </c>
      <c r="I16">
        <v>0</v>
      </c>
      <c r="J16">
        <v>0</v>
      </c>
      <c r="K16">
        <v>0.25398937319818993</v>
      </c>
      <c r="L16">
        <v>0.23468944185826757</v>
      </c>
      <c r="M16">
        <v>0</v>
      </c>
      <c r="N16">
        <v>0</v>
      </c>
      <c r="O16">
        <v>0</v>
      </c>
      <c r="P16">
        <v>0</v>
      </c>
      <c r="Q16">
        <v>1.5098508553883876</v>
      </c>
      <c r="R16">
        <v>1.3247996698321949</v>
      </c>
      <c r="S16">
        <v>0</v>
      </c>
    </row>
    <row r="17" spans="1:19" x14ac:dyDescent="0.25">
      <c r="A17" t="s">
        <v>26</v>
      </c>
      <c r="B17">
        <v>0</v>
      </c>
      <c r="C17">
        <v>0</v>
      </c>
      <c r="D17">
        <v>0</v>
      </c>
      <c r="E17">
        <v>1.780328776734178</v>
      </c>
      <c r="F17">
        <v>0.43353927167690537</v>
      </c>
      <c r="G17">
        <v>0</v>
      </c>
      <c r="H17">
        <v>0</v>
      </c>
      <c r="I17">
        <v>0</v>
      </c>
      <c r="J17">
        <v>0</v>
      </c>
      <c r="K17">
        <v>0.44418226931657989</v>
      </c>
      <c r="L17">
        <v>0.39779921069029039</v>
      </c>
      <c r="M17">
        <v>0</v>
      </c>
      <c r="N17">
        <v>0</v>
      </c>
      <c r="O17">
        <v>0</v>
      </c>
      <c r="P17">
        <v>0</v>
      </c>
      <c r="Q17">
        <v>1.6059785134155364</v>
      </c>
      <c r="R17">
        <v>1.0158666518952253</v>
      </c>
      <c r="S17">
        <v>0</v>
      </c>
    </row>
    <row r="18" spans="1:19" x14ac:dyDescent="0.25">
      <c r="A18" t="s">
        <v>27</v>
      </c>
      <c r="B18">
        <v>0</v>
      </c>
      <c r="C18">
        <v>0</v>
      </c>
      <c r="D18">
        <v>0</v>
      </c>
      <c r="E18">
        <v>14.784575681074228</v>
      </c>
      <c r="F18">
        <v>0</v>
      </c>
      <c r="G18">
        <v>0</v>
      </c>
      <c r="H18">
        <v>0</v>
      </c>
      <c r="I18">
        <v>0</v>
      </c>
      <c r="J18">
        <v>0</v>
      </c>
      <c r="K18">
        <v>1.2644780351647744</v>
      </c>
      <c r="L18">
        <v>0</v>
      </c>
      <c r="M18">
        <v>0</v>
      </c>
      <c r="N18">
        <v>0</v>
      </c>
      <c r="O18">
        <v>0</v>
      </c>
      <c r="P18">
        <v>0</v>
      </c>
      <c r="Q18">
        <v>2.2997393396677968</v>
      </c>
      <c r="R18">
        <v>0</v>
      </c>
      <c r="S18">
        <v>0</v>
      </c>
    </row>
    <row r="19" spans="1:19" x14ac:dyDescent="0.25">
      <c r="A19" t="s">
        <v>262</v>
      </c>
      <c r="B19">
        <v>10.58564337402834</v>
      </c>
      <c r="C19">
        <v>4.6463354534765156</v>
      </c>
      <c r="D19">
        <v>2.4674901957486566</v>
      </c>
      <c r="E19">
        <v>2.5114862660868686</v>
      </c>
      <c r="F19">
        <v>0</v>
      </c>
      <c r="G19">
        <v>0.1060615047800935</v>
      </c>
      <c r="H19">
        <v>6.3945217756268447</v>
      </c>
      <c r="I19">
        <v>5.7073026366557507</v>
      </c>
      <c r="J19">
        <v>2.1154448545658364</v>
      </c>
      <c r="K19">
        <v>0.120970369281754</v>
      </c>
      <c r="L19">
        <v>0</v>
      </c>
      <c r="M19">
        <v>6.4009046010373452E-2</v>
      </c>
      <c r="N19">
        <v>15.968267442070953</v>
      </c>
      <c r="O19">
        <v>11.395187694843353</v>
      </c>
      <c r="P19">
        <v>8.3010768349248849</v>
      </c>
      <c r="Q19">
        <v>7.1099184429294988</v>
      </c>
      <c r="R19">
        <v>3.2490815847392649</v>
      </c>
      <c r="S19">
        <v>0.36634797538360014</v>
      </c>
    </row>
    <row r="20" spans="1:19" x14ac:dyDescent="0.25">
      <c r="A20" t="s">
        <v>29</v>
      </c>
      <c r="B20">
        <v>0</v>
      </c>
      <c r="C20">
        <v>0</v>
      </c>
      <c r="D20">
        <v>0</v>
      </c>
      <c r="E20">
        <v>0</v>
      </c>
      <c r="F20">
        <v>0</v>
      </c>
      <c r="G20">
        <v>0</v>
      </c>
      <c r="H20">
        <v>0</v>
      </c>
      <c r="I20">
        <v>0</v>
      </c>
      <c r="J20">
        <v>0</v>
      </c>
      <c r="K20">
        <v>0</v>
      </c>
      <c r="L20">
        <v>0</v>
      </c>
      <c r="M20">
        <v>0</v>
      </c>
      <c r="N20">
        <v>0</v>
      </c>
      <c r="O20">
        <v>0</v>
      </c>
      <c r="P20">
        <v>0</v>
      </c>
      <c r="Q20">
        <v>0</v>
      </c>
      <c r="R20">
        <v>0</v>
      </c>
      <c r="S20">
        <v>0</v>
      </c>
    </row>
    <row r="21" spans="1:19" x14ac:dyDescent="0.25">
      <c r="A21" t="s">
        <v>30</v>
      </c>
      <c r="B21">
        <v>36.840745342531733</v>
      </c>
      <c r="C21">
        <v>21.201646551037836</v>
      </c>
      <c r="D21">
        <v>10.298636248485035</v>
      </c>
      <c r="E21">
        <v>4.0648024763200601</v>
      </c>
      <c r="F21">
        <v>3.0713838925353016</v>
      </c>
      <c r="G21">
        <v>1.5514407164908304</v>
      </c>
      <c r="H21">
        <v>50.831551711240515</v>
      </c>
      <c r="I21">
        <v>49.575199641378298</v>
      </c>
      <c r="J21">
        <v>42.040971706715112</v>
      </c>
      <c r="K21">
        <v>0.50816732065295644</v>
      </c>
      <c r="L21">
        <v>8.3145734456577497E-2</v>
      </c>
      <c r="M21">
        <v>2.0163349651587876</v>
      </c>
      <c r="N21">
        <v>79.86474344443964</v>
      </c>
      <c r="O21">
        <v>76.703178221171157</v>
      </c>
      <c r="P21">
        <v>64.343040987424473</v>
      </c>
      <c r="Q21">
        <v>2.3136695490135897</v>
      </c>
      <c r="R21">
        <v>0.22480277669615734</v>
      </c>
      <c r="S21">
        <v>1.3961093418704049</v>
      </c>
    </row>
    <row r="22" spans="1:19" x14ac:dyDescent="0.25">
      <c r="A22" t="s">
        <v>31</v>
      </c>
      <c r="B22">
        <v>0</v>
      </c>
      <c r="C22">
        <v>0</v>
      </c>
      <c r="D22">
        <v>0</v>
      </c>
      <c r="E22">
        <v>7.9326183483359163</v>
      </c>
      <c r="F22">
        <v>0</v>
      </c>
      <c r="G22">
        <v>0</v>
      </c>
      <c r="H22">
        <v>0</v>
      </c>
      <c r="I22">
        <v>0</v>
      </c>
      <c r="J22">
        <v>0</v>
      </c>
      <c r="K22">
        <v>0.5805167514682299</v>
      </c>
      <c r="L22">
        <v>0</v>
      </c>
      <c r="M22">
        <v>0</v>
      </c>
      <c r="N22">
        <v>0</v>
      </c>
      <c r="O22">
        <v>0</v>
      </c>
      <c r="P22">
        <v>0</v>
      </c>
      <c r="Q22">
        <v>2.2356523771685275</v>
      </c>
      <c r="R22">
        <v>0</v>
      </c>
      <c r="S22">
        <v>0</v>
      </c>
    </row>
    <row r="23" spans="1:19" x14ac:dyDescent="0.25">
      <c r="A23" t="s">
        <v>32</v>
      </c>
      <c r="B23">
        <v>0</v>
      </c>
      <c r="C23">
        <v>0</v>
      </c>
      <c r="D23">
        <v>0</v>
      </c>
      <c r="E23">
        <v>14.148898923543809</v>
      </c>
      <c r="F23">
        <v>3.1216384280717784</v>
      </c>
      <c r="G23">
        <v>1.9417924940414466</v>
      </c>
      <c r="H23">
        <v>0</v>
      </c>
      <c r="I23">
        <v>0</v>
      </c>
      <c r="J23">
        <v>0</v>
      </c>
      <c r="K23">
        <v>3.6033362418889192</v>
      </c>
      <c r="L23">
        <v>1.8966791477571925</v>
      </c>
      <c r="M23">
        <v>1.5530738128354888</v>
      </c>
      <c r="N23">
        <v>0</v>
      </c>
      <c r="O23">
        <v>0</v>
      </c>
      <c r="P23">
        <v>0</v>
      </c>
      <c r="Q23">
        <v>7.4865203417227697</v>
      </c>
      <c r="R23">
        <v>4.4478800104497331</v>
      </c>
      <c r="S23">
        <v>3.6830002355979792</v>
      </c>
    </row>
    <row r="24" spans="1:19" x14ac:dyDescent="0.25">
      <c r="A24" t="s">
        <v>33</v>
      </c>
      <c r="B24">
        <v>0</v>
      </c>
      <c r="C24">
        <v>0</v>
      </c>
      <c r="D24">
        <v>0</v>
      </c>
      <c r="E24">
        <v>2.8680059499348536</v>
      </c>
      <c r="F24">
        <v>1.8340150734946732</v>
      </c>
      <c r="G24">
        <v>0</v>
      </c>
      <c r="H24">
        <v>0</v>
      </c>
      <c r="I24">
        <v>0</v>
      </c>
      <c r="J24">
        <v>0</v>
      </c>
      <c r="K24">
        <v>1.19089586908579</v>
      </c>
      <c r="L24">
        <v>0.96459423327787652</v>
      </c>
      <c r="M24">
        <v>0</v>
      </c>
      <c r="N24">
        <v>0</v>
      </c>
      <c r="O24">
        <v>0</v>
      </c>
      <c r="P24">
        <v>0</v>
      </c>
      <c r="Q24">
        <v>2.6903004718448109</v>
      </c>
      <c r="R24">
        <v>2.4011982465565636</v>
      </c>
      <c r="S24">
        <v>0</v>
      </c>
    </row>
    <row r="25" spans="1:19" x14ac:dyDescent="0.25">
      <c r="A25" t="s">
        <v>34</v>
      </c>
      <c r="B25">
        <v>0</v>
      </c>
      <c r="C25">
        <v>0</v>
      </c>
      <c r="D25">
        <v>0</v>
      </c>
      <c r="E25">
        <v>0</v>
      </c>
      <c r="F25">
        <v>0</v>
      </c>
      <c r="G25">
        <v>0</v>
      </c>
      <c r="H25">
        <v>0</v>
      </c>
      <c r="I25">
        <v>0</v>
      </c>
      <c r="J25">
        <v>0</v>
      </c>
      <c r="K25">
        <v>0</v>
      </c>
      <c r="L25">
        <v>0</v>
      </c>
      <c r="M25">
        <v>0</v>
      </c>
      <c r="N25">
        <v>0</v>
      </c>
      <c r="O25">
        <v>0</v>
      </c>
      <c r="P25">
        <v>0</v>
      </c>
      <c r="Q25">
        <v>0</v>
      </c>
      <c r="R25">
        <v>0</v>
      </c>
      <c r="S25">
        <v>0</v>
      </c>
    </row>
    <row r="26" spans="1:19" x14ac:dyDescent="0.25">
      <c r="A26" t="s">
        <v>35</v>
      </c>
      <c r="B26">
        <v>0</v>
      </c>
      <c r="C26">
        <v>0</v>
      </c>
      <c r="D26">
        <v>0</v>
      </c>
      <c r="E26">
        <v>0</v>
      </c>
      <c r="F26">
        <v>0</v>
      </c>
      <c r="G26">
        <v>0</v>
      </c>
      <c r="H26">
        <v>0</v>
      </c>
      <c r="I26">
        <v>0</v>
      </c>
      <c r="J26">
        <v>0</v>
      </c>
      <c r="K26">
        <v>0</v>
      </c>
      <c r="L26">
        <v>0</v>
      </c>
      <c r="M26">
        <v>0</v>
      </c>
      <c r="N26">
        <v>0</v>
      </c>
      <c r="O26">
        <v>0</v>
      </c>
      <c r="P26">
        <v>0</v>
      </c>
      <c r="Q26">
        <v>0</v>
      </c>
      <c r="R26">
        <v>0</v>
      </c>
      <c r="S26">
        <v>0</v>
      </c>
    </row>
    <row r="27" spans="1:19" x14ac:dyDescent="0.25">
      <c r="A27" t="s">
        <v>36</v>
      </c>
      <c r="B27">
        <v>0</v>
      </c>
      <c r="C27">
        <v>0</v>
      </c>
      <c r="D27">
        <v>0</v>
      </c>
      <c r="E27">
        <v>1.620904064448262</v>
      </c>
      <c r="F27">
        <v>0</v>
      </c>
      <c r="G27">
        <v>0</v>
      </c>
      <c r="H27">
        <v>0</v>
      </c>
      <c r="I27">
        <v>0</v>
      </c>
      <c r="J27">
        <v>0</v>
      </c>
      <c r="K27">
        <v>0.19709281368406781</v>
      </c>
      <c r="L27">
        <v>0</v>
      </c>
      <c r="M27">
        <v>0</v>
      </c>
      <c r="N27">
        <v>0</v>
      </c>
      <c r="O27">
        <v>0</v>
      </c>
      <c r="P27">
        <v>0</v>
      </c>
      <c r="Q27">
        <v>1.2152197070194708</v>
      </c>
      <c r="R27">
        <v>0</v>
      </c>
      <c r="S27">
        <v>0</v>
      </c>
    </row>
    <row r="28" spans="1:19" x14ac:dyDescent="0.25">
      <c r="A28" t="s">
        <v>37</v>
      </c>
      <c r="B28">
        <v>1.8955870143531908</v>
      </c>
      <c r="C28">
        <v>0.74914337965387201</v>
      </c>
      <c r="D28">
        <v>0</v>
      </c>
      <c r="E28">
        <v>0</v>
      </c>
      <c r="F28">
        <v>0</v>
      </c>
      <c r="G28">
        <v>0</v>
      </c>
      <c r="H28">
        <v>1.9769550948345147</v>
      </c>
      <c r="I28">
        <v>1.7080280171600435</v>
      </c>
      <c r="J28">
        <v>0</v>
      </c>
      <c r="K28">
        <v>0</v>
      </c>
      <c r="L28">
        <v>0</v>
      </c>
      <c r="M28">
        <v>0</v>
      </c>
      <c r="N28">
        <v>1.7773201949244937</v>
      </c>
      <c r="O28">
        <v>1.7374032379000535</v>
      </c>
      <c r="P28">
        <v>0</v>
      </c>
      <c r="Q28">
        <v>0</v>
      </c>
      <c r="R28">
        <v>0</v>
      </c>
      <c r="S28">
        <v>0</v>
      </c>
    </row>
    <row r="29" spans="1:19" x14ac:dyDescent="0.25">
      <c r="A29" t="s">
        <v>38</v>
      </c>
      <c r="B29">
        <v>10.300283897786271</v>
      </c>
      <c r="C29">
        <v>3.3389256010538659</v>
      </c>
      <c r="D29">
        <v>0</v>
      </c>
      <c r="E29">
        <v>0</v>
      </c>
      <c r="F29">
        <v>0</v>
      </c>
      <c r="G29">
        <v>0</v>
      </c>
      <c r="H29">
        <v>3.1394796999735255</v>
      </c>
      <c r="I29">
        <v>2.3477672743524716</v>
      </c>
      <c r="J29">
        <v>0</v>
      </c>
      <c r="K29">
        <v>0</v>
      </c>
      <c r="L29">
        <v>0</v>
      </c>
      <c r="M29">
        <v>0</v>
      </c>
      <c r="N29">
        <v>8.6612698066127489</v>
      </c>
      <c r="O29">
        <v>6.3509904487659119</v>
      </c>
      <c r="P29">
        <v>0</v>
      </c>
      <c r="Q29">
        <v>0</v>
      </c>
      <c r="R29">
        <v>0</v>
      </c>
      <c r="S29">
        <v>0</v>
      </c>
    </row>
    <row r="30" spans="1:19" x14ac:dyDescent="0.25">
      <c r="A30" t="s">
        <v>39</v>
      </c>
      <c r="B30">
        <v>0</v>
      </c>
      <c r="C30">
        <v>0</v>
      </c>
      <c r="D30">
        <v>0</v>
      </c>
      <c r="E30">
        <v>0</v>
      </c>
      <c r="F30">
        <v>0</v>
      </c>
      <c r="G30">
        <v>0</v>
      </c>
      <c r="H30">
        <v>0</v>
      </c>
      <c r="I30">
        <v>0</v>
      </c>
      <c r="J30">
        <v>0</v>
      </c>
      <c r="K30">
        <v>0</v>
      </c>
      <c r="L30">
        <v>0</v>
      </c>
      <c r="M30">
        <v>0</v>
      </c>
      <c r="N30">
        <v>0</v>
      </c>
      <c r="O30">
        <v>0</v>
      </c>
      <c r="P30">
        <v>0</v>
      </c>
      <c r="Q30">
        <v>0</v>
      </c>
      <c r="R30">
        <v>0</v>
      </c>
      <c r="S30">
        <v>0</v>
      </c>
    </row>
    <row r="31" spans="1:19" x14ac:dyDescent="0.25">
      <c r="A31" t="s">
        <v>40</v>
      </c>
      <c r="B31">
        <v>0</v>
      </c>
      <c r="C31">
        <v>0</v>
      </c>
      <c r="D31">
        <v>0</v>
      </c>
      <c r="E31">
        <v>3.0555092645653854</v>
      </c>
      <c r="F31">
        <v>0.64053105404612765</v>
      </c>
      <c r="G31">
        <v>0</v>
      </c>
      <c r="H31">
        <v>0</v>
      </c>
      <c r="I31">
        <v>0</v>
      </c>
      <c r="J31">
        <v>0</v>
      </c>
      <c r="K31">
        <v>2.009542939059918</v>
      </c>
      <c r="L31">
        <v>1.3443496017149585</v>
      </c>
      <c r="M31">
        <v>0</v>
      </c>
      <c r="N31">
        <v>0</v>
      </c>
      <c r="O31">
        <v>0</v>
      </c>
      <c r="P31">
        <v>0</v>
      </c>
      <c r="Q31">
        <v>1.6705727749546131</v>
      </c>
      <c r="R31">
        <v>1.1638710720916707</v>
      </c>
      <c r="S31">
        <v>0</v>
      </c>
    </row>
    <row r="32" spans="1:19" x14ac:dyDescent="0.25">
      <c r="A32" t="s">
        <v>41</v>
      </c>
      <c r="B32">
        <v>0</v>
      </c>
      <c r="C32">
        <v>0</v>
      </c>
      <c r="D32">
        <v>0</v>
      </c>
      <c r="E32">
        <v>0</v>
      </c>
      <c r="F32">
        <v>0</v>
      </c>
      <c r="G32">
        <v>0</v>
      </c>
      <c r="H32">
        <v>0</v>
      </c>
      <c r="I32">
        <v>0</v>
      </c>
      <c r="J32">
        <v>0</v>
      </c>
      <c r="K32">
        <v>0</v>
      </c>
      <c r="L32">
        <v>0</v>
      </c>
      <c r="M32">
        <v>0</v>
      </c>
      <c r="N32">
        <v>0</v>
      </c>
      <c r="O32">
        <v>0</v>
      </c>
      <c r="P32">
        <v>0</v>
      </c>
      <c r="Q32">
        <v>0</v>
      </c>
      <c r="R32">
        <v>0</v>
      </c>
      <c r="S32">
        <v>0</v>
      </c>
    </row>
    <row r="33" spans="1:19" x14ac:dyDescent="0.25">
      <c r="A33" t="s">
        <v>42</v>
      </c>
      <c r="B33">
        <v>0</v>
      </c>
      <c r="C33">
        <v>0</v>
      </c>
      <c r="D33">
        <v>0</v>
      </c>
      <c r="E33">
        <v>0.46206683477069677</v>
      </c>
      <c r="F33">
        <v>0</v>
      </c>
      <c r="G33">
        <v>0</v>
      </c>
      <c r="H33">
        <v>0</v>
      </c>
      <c r="I33">
        <v>0</v>
      </c>
      <c r="J33">
        <v>0</v>
      </c>
      <c r="K33">
        <v>7.9019925760884457E-2</v>
      </c>
      <c r="L33">
        <v>0</v>
      </c>
      <c r="M33">
        <v>0</v>
      </c>
      <c r="N33">
        <v>0</v>
      </c>
      <c r="O33">
        <v>0</v>
      </c>
      <c r="P33">
        <v>0</v>
      </c>
      <c r="Q33">
        <v>1.3190495931983628</v>
      </c>
      <c r="R33">
        <v>0</v>
      </c>
      <c r="S33">
        <v>0</v>
      </c>
    </row>
    <row r="34" spans="1:19" x14ac:dyDescent="0.25">
      <c r="A34" t="s">
        <v>43</v>
      </c>
      <c r="B34">
        <v>0</v>
      </c>
      <c r="C34">
        <v>0</v>
      </c>
      <c r="D34">
        <v>0</v>
      </c>
      <c r="E34">
        <v>0.57627431180763922</v>
      </c>
      <c r="F34">
        <v>0</v>
      </c>
      <c r="G34">
        <v>0</v>
      </c>
      <c r="H34">
        <v>0</v>
      </c>
      <c r="I34">
        <v>0</v>
      </c>
      <c r="J34">
        <v>0</v>
      </c>
      <c r="K34">
        <v>0.55197427425270462</v>
      </c>
      <c r="L34">
        <v>0</v>
      </c>
      <c r="M34">
        <v>0</v>
      </c>
      <c r="N34">
        <v>0</v>
      </c>
      <c r="O34">
        <v>0</v>
      </c>
      <c r="P34">
        <v>0</v>
      </c>
      <c r="Q34">
        <v>1.8160087906706668</v>
      </c>
      <c r="R34">
        <v>0</v>
      </c>
      <c r="S34">
        <v>0</v>
      </c>
    </row>
    <row r="35" spans="1:19" x14ac:dyDescent="0.25">
      <c r="A35" t="s">
        <v>232</v>
      </c>
      <c r="B35">
        <v>0</v>
      </c>
      <c r="C35">
        <v>0</v>
      </c>
      <c r="D35">
        <v>0</v>
      </c>
      <c r="E35">
        <v>3.156950431923538</v>
      </c>
      <c r="F35">
        <v>0</v>
      </c>
      <c r="G35">
        <v>0</v>
      </c>
      <c r="H35">
        <v>0</v>
      </c>
      <c r="I35">
        <v>0</v>
      </c>
      <c r="J35">
        <v>0</v>
      </c>
      <c r="K35">
        <v>0.17620229882410798</v>
      </c>
      <c r="L35">
        <v>0</v>
      </c>
      <c r="M35">
        <v>0</v>
      </c>
      <c r="N35">
        <v>1.5115034559292119E-2</v>
      </c>
      <c r="O35">
        <v>0</v>
      </c>
      <c r="P35">
        <v>0</v>
      </c>
      <c r="Q35">
        <v>1.882289718358269</v>
      </c>
      <c r="R35">
        <v>0</v>
      </c>
      <c r="S35">
        <v>0</v>
      </c>
    </row>
    <row r="36" spans="1:19" x14ac:dyDescent="0.25">
      <c r="A36" t="s">
        <v>233</v>
      </c>
      <c r="B36">
        <v>0</v>
      </c>
      <c r="C36">
        <v>0</v>
      </c>
      <c r="D36">
        <v>0</v>
      </c>
      <c r="E36">
        <v>0</v>
      </c>
      <c r="F36">
        <v>0</v>
      </c>
      <c r="G36">
        <v>0</v>
      </c>
      <c r="H36">
        <v>0</v>
      </c>
      <c r="I36">
        <v>0</v>
      </c>
      <c r="J36">
        <v>0</v>
      </c>
      <c r="K36">
        <v>0</v>
      </c>
      <c r="L36">
        <v>0</v>
      </c>
      <c r="M36">
        <v>0</v>
      </c>
      <c r="N36">
        <v>0</v>
      </c>
      <c r="O36">
        <v>0</v>
      </c>
      <c r="P36">
        <v>0</v>
      </c>
      <c r="Q36">
        <v>0</v>
      </c>
      <c r="R36">
        <v>0</v>
      </c>
      <c r="S36">
        <v>0</v>
      </c>
    </row>
    <row r="37" spans="1:19" x14ac:dyDescent="0.25">
      <c r="A37" t="s">
        <v>44</v>
      </c>
      <c r="B37">
        <v>0</v>
      </c>
      <c r="C37">
        <v>0</v>
      </c>
      <c r="D37">
        <v>0</v>
      </c>
      <c r="E37">
        <v>2.9644719711642664</v>
      </c>
      <c r="F37">
        <v>0</v>
      </c>
      <c r="G37">
        <v>0</v>
      </c>
      <c r="H37">
        <v>0</v>
      </c>
      <c r="I37">
        <v>0</v>
      </c>
      <c r="J37">
        <v>0</v>
      </c>
      <c r="K37">
        <v>1.1068808881072751</v>
      </c>
      <c r="L37">
        <v>0</v>
      </c>
      <c r="M37">
        <v>0</v>
      </c>
      <c r="N37">
        <v>0</v>
      </c>
      <c r="O37">
        <v>0</v>
      </c>
      <c r="P37">
        <v>0</v>
      </c>
      <c r="Q37">
        <v>1.0914702950400745</v>
      </c>
      <c r="R37">
        <v>0</v>
      </c>
      <c r="S37">
        <v>0</v>
      </c>
    </row>
    <row r="38" spans="1:19" x14ac:dyDescent="0.25">
      <c r="A38" t="s">
        <v>45</v>
      </c>
      <c r="B38">
        <v>0</v>
      </c>
      <c r="C38">
        <v>0</v>
      </c>
      <c r="D38">
        <v>0</v>
      </c>
      <c r="E38">
        <v>2.2247818792117955</v>
      </c>
      <c r="F38">
        <v>0.62393632122347698</v>
      </c>
      <c r="G38">
        <v>0</v>
      </c>
      <c r="H38">
        <v>0</v>
      </c>
      <c r="I38">
        <v>0</v>
      </c>
      <c r="J38">
        <v>0</v>
      </c>
      <c r="K38">
        <v>0.47871641563993517</v>
      </c>
      <c r="L38">
        <v>0.35930953356170003</v>
      </c>
      <c r="M38">
        <v>0</v>
      </c>
      <c r="N38">
        <v>0</v>
      </c>
      <c r="O38">
        <v>0</v>
      </c>
      <c r="P38">
        <v>0</v>
      </c>
      <c r="Q38">
        <v>1.0926998052292403</v>
      </c>
      <c r="R38">
        <v>1.0602683934635759</v>
      </c>
      <c r="S38">
        <v>0</v>
      </c>
    </row>
    <row r="39" spans="1:19" x14ac:dyDescent="0.25">
      <c r="A39" t="s">
        <v>263</v>
      </c>
      <c r="B39">
        <v>1.5799211622751346</v>
      </c>
      <c r="C39">
        <v>0</v>
      </c>
      <c r="D39">
        <v>0</v>
      </c>
      <c r="E39">
        <v>63.881823534634975</v>
      </c>
      <c r="F39">
        <v>25.471361229377681</v>
      </c>
      <c r="G39">
        <v>4.2797079719588194</v>
      </c>
      <c r="H39">
        <v>3.0484006256826169E-2</v>
      </c>
      <c r="I39">
        <v>0</v>
      </c>
      <c r="J39">
        <v>0</v>
      </c>
      <c r="K39">
        <v>16.029054513966834</v>
      </c>
      <c r="L39">
        <v>12.592834648494893</v>
      </c>
      <c r="M39">
        <v>9.702752121720323</v>
      </c>
      <c r="N39">
        <v>1.307404928534538E-2</v>
      </c>
      <c r="O39">
        <v>0</v>
      </c>
      <c r="P39">
        <v>0</v>
      </c>
      <c r="Q39">
        <v>24.352281232715164</v>
      </c>
      <c r="R39">
        <v>17.546692717833913</v>
      </c>
      <c r="S39">
        <v>10.491894108881356</v>
      </c>
    </row>
    <row r="40" spans="1:19" x14ac:dyDescent="0.25">
      <c r="A40" t="s">
        <v>47</v>
      </c>
      <c r="B40">
        <v>0</v>
      </c>
      <c r="C40">
        <v>0</v>
      </c>
      <c r="D40">
        <v>0</v>
      </c>
      <c r="E40">
        <v>0.31831858447815992</v>
      </c>
      <c r="F40">
        <v>0</v>
      </c>
      <c r="G40">
        <v>0</v>
      </c>
      <c r="H40">
        <v>0</v>
      </c>
      <c r="I40">
        <v>0</v>
      </c>
      <c r="J40">
        <v>0</v>
      </c>
      <c r="K40">
        <v>0.19263121053590482</v>
      </c>
      <c r="L40">
        <v>0</v>
      </c>
      <c r="M40">
        <v>0</v>
      </c>
      <c r="N40">
        <v>0</v>
      </c>
      <c r="O40">
        <v>0</v>
      </c>
      <c r="P40">
        <v>0</v>
      </c>
      <c r="Q40">
        <v>0.76103576642522686</v>
      </c>
      <c r="R40">
        <v>0</v>
      </c>
      <c r="S40">
        <v>0</v>
      </c>
    </row>
    <row r="41" spans="1:19" x14ac:dyDescent="0.25">
      <c r="A41" t="s">
        <v>48</v>
      </c>
      <c r="B41">
        <v>5.0878749283480236</v>
      </c>
      <c r="C41">
        <v>2.4143650167670248</v>
      </c>
      <c r="D41">
        <v>0</v>
      </c>
      <c r="E41">
        <v>1.6167269896574266</v>
      </c>
      <c r="F41">
        <v>0</v>
      </c>
      <c r="G41">
        <v>0.38553890248514994</v>
      </c>
      <c r="H41">
        <v>3.327593823154507</v>
      </c>
      <c r="I41">
        <v>2.7393195244242743</v>
      </c>
      <c r="J41">
        <v>0</v>
      </c>
      <c r="K41">
        <v>0.11109824997551675</v>
      </c>
      <c r="L41">
        <v>0</v>
      </c>
      <c r="M41">
        <v>0.47044133943534194</v>
      </c>
      <c r="N41">
        <v>5.4750654528141549</v>
      </c>
      <c r="O41">
        <v>3.9829030019263398</v>
      </c>
      <c r="P41">
        <v>0</v>
      </c>
      <c r="Q41">
        <v>1.1831304767626833</v>
      </c>
      <c r="R41">
        <v>0</v>
      </c>
      <c r="S41">
        <v>2.156720759937143</v>
      </c>
    </row>
    <row r="42" spans="1:19" x14ac:dyDescent="0.25">
      <c r="A42" t="s">
        <v>49</v>
      </c>
      <c r="B42">
        <v>0</v>
      </c>
      <c r="C42">
        <v>0</v>
      </c>
      <c r="D42">
        <v>0</v>
      </c>
      <c r="E42">
        <v>1.4351362087543189</v>
      </c>
      <c r="F42">
        <v>0</v>
      </c>
      <c r="G42">
        <v>0</v>
      </c>
      <c r="H42">
        <v>0</v>
      </c>
      <c r="I42">
        <v>0</v>
      </c>
      <c r="J42">
        <v>0</v>
      </c>
      <c r="K42">
        <v>0.58387191790972437</v>
      </c>
      <c r="L42">
        <v>0</v>
      </c>
      <c r="M42">
        <v>0</v>
      </c>
      <c r="N42">
        <v>0</v>
      </c>
      <c r="O42">
        <v>0</v>
      </c>
      <c r="P42">
        <v>0</v>
      </c>
      <c r="Q42">
        <v>0.74544374632856847</v>
      </c>
      <c r="R42">
        <v>0</v>
      </c>
      <c r="S42">
        <v>0</v>
      </c>
    </row>
    <row r="43" spans="1:19" x14ac:dyDescent="0.25">
      <c r="A43" t="s">
        <v>234</v>
      </c>
      <c r="B43">
        <v>0</v>
      </c>
      <c r="C43">
        <v>0</v>
      </c>
      <c r="D43">
        <v>0</v>
      </c>
      <c r="E43">
        <v>1.8385420908229466</v>
      </c>
      <c r="F43">
        <v>0</v>
      </c>
      <c r="G43">
        <v>0</v>
      </c>
      <c r="H43">
        <v>0</v>
      </c>
      <c r="I43">
        <v>0</v>
      </c>
      <c r="J43">
        <v>0</v>
      </c>
      <c r="K43">
        <v>0.50694605045732499</v>
      </c>
      <c r="L43">
        <v>0</v>
      </c>
      <c r="M43">
        <v>0</v>
      </c>
      <c r="N43">
        <v>0</v>
      </c>
      <c r="O43">
        <v>0</v>
      </c>
      <c r="P43">
        <v>0</v>
      </c>
      <c r="Q43">
        <v>0.76705118901781266</v>
      </c>
      <c r="R43">
        <v>0</v>
      </c>
      <c r="S43">
        <v>0</v>
      </c>
    </row>
    <row r="44" spans="1:19" x14ac:dyDescent="0.25">
      <c r="A44" t="s">
        <v>50</v>
      </c>
      <c r="B44">
        <v>0</v>
      </c>
      <c r="C44">
        <v>0</v>
      </c>
      <c r="D44">
        <v>0</v>
      </c>
      <c r="E44">
        <v>0</v>
      </c>
      <c r="F44">
        <v>0</v>
      </c>
      <c r="G44">
        <v>0</v>
      </c>
      <c r="H44">
        <v>0</v>
      </c>
      <c r="I44">
        <v>0</v>
      </c>
      <c r="J44">
        <v>0</v>
      </c>
      <c r="K44">
        <v>0</v>
      </c>
      <c r="L44">
        <v>0</v>
      </c>
      <c r="M44">
        <v>0</v>
      </c>
      <c r="N44">
        <v>0</v>
      </c>
      <c r="O44">
        <v>0</v>
      </c>
      <c r="P44">
        <v>0</v>
      </c>
      <c r="Q44">
        <v>0</v>
      </c>
      <c r="R44">
        <v>0</v>
      </c>
      <c r="S44">
        <v>0</v>
      </c>
    </row>
    <row r="45" spans="1:19" x14ac:dyDescent="0.25">
      <c r="A45" t="s">
        <v>51</v>
      </c>
      <c r="B45">
        <v>0</v>
      </c>
      <c r="C45">
        <v>0</v>
      </c>
      <c r="D45">
        <v>0</v>
      </c>
      <c r="E45">
        <v>3.840913665150226</v>
      </c>
      <c r="F45">
        <v>0</v>
      </c>
      <c r="G45">
        <v>0</v>
      </c>
      <c r="H45">
        <v>5.9915461891182714E-2</v>
      </c>
      <c r="I45">
        <v>0</v>
      </c>
      <c r="J45">
        <v>0</v>
      </c>
      <c r="K45">
        <v>0.45071492990325557</v>
      </c>
      <c r="L45">
        <v>0</v>
      </c>
      <c r="M45">
        <v>0</v>
      </c>
      <c r="N45">
        <v>6.6134200120264858E-2</v>
      </c>
      <c r="O45">
        <v>0</v>
      </c>
      <c r="P45">
        <v>0</v>
      </c>
      <c r="Q45">
        <v>0.9007985927436627</v>
      </c>
      <c r="R45">
        <v>0</v>
      </c>
      <c r="S45">
        <v>0</v>
      </c>
    </row>
    <row r="46" spans="1:19" x14ac:dyDescent="0.25">
      <c r="A46" t="s">
        <v>52</v>
      </c>
      <c r="B46">
        <v>0</v>
      </c>
      <c r="C46">
        <v>0</v>
      </c>
      <c r="D46">
        <v>0</v>
      </c>
      <c r="E46">
        <v>5.3196274663862155</v>
      </c>
      <c r="F46">
        <v>1.6843902041422603</v>
      </c>
      <c r="G46">
        <v>0.33361053931986834</v>
      </c>
      <c r="H46">
        <v>0</v>
      </c>
      <c r="I46">
        <v>0</v>
      </c>
      <c r="J46">
        <v>0</v>
      </c>
      <c r="K46">
        <v>3.6533441982274706</v>
      </c>
      <c r="L46">
        <v>3.2533113789396957</v>
      </c>
      <c r="M46">
        <v>1.69510279157119</v>
      </c>
      <c r="N46">
        <v>0</v>
      </c>
      <c r="O46">
        <v>0</v>
      </c>
      <c r="P46">
        <v>0</v>
      </c>
      <c r="Q46">
        <v>4.7281019397109576</v>
      </c>
      <c r="R46">
        <v>3.9775685286199076</v>
      </c>
      <c r="S46">
        <v>1.9223469011556744</v>
      </c>
    </row>
    <row r="47" spans="1:19" x14ac:dyDescent="0.25">
      <c r="A47" t="s">
        <v>53</v>
      </c>
      <c r="B47">
        <v>2.1704906326394977</v>
      </c>
      <c r="C47">
        <v>1.7525817970893256</v>
      </c>
      <c r="D47">
        <v>0</v>
      </c>
      <c r="E47">
        <v>0</v>
      </c>
      <c r="F47">
        <v>0</v>
      </c>
      <c r="G47">
        <v>0</v>
      </c>
      <c r="H47">
        <v>0.50137856404640457</v>
      </c>
      <c r="I47">
        <v>0.50137856404640457</v>
      </c>
      <c r="J47">
        <v>0</v>
      </c>
      <c r="K47">
        <v>0</v>
      </c>
      <c r="L47">
        <v>0</v>
      </c>
      <c r="M47">
        <v>0</v>
      </c>
      <c r="N47">
        <v>1.1981471072055754</v>
      </c>
      <c r="O47">
        <v>1.1981471072055754</v>
      </c>
      <c r="P47">
        <v>0</v>
      </c>
      <c r="Q47">
        <v>0</v>
      </c>
      <c r="R47">
        <v>0</v>
      </c>
      <c r="S47">
        <v>0</v>
      </c>
    </row>
    <row r="48" spans="1:19" x14ac:dyDescent="0.25">
      <c r="A48" t="s">
        <v>54</v>
      </c>
      <c r="B48">
        <v>0</v>
      </c>
      <c r="C48">
        <v>0</v>
      </c>
      <c r="D48">
        <v>0</v>
      </c>
      <c r="E48">
        <v>0</v>
      </c>
      <c r="F48">
        <v>0</v>
      </c>
      <c r="G48">
        <v>0</v>
      </c>
      <c r="H48">
        <v>0</v>
      </c>
      <c r="I48">
        <v>0</v>
      </c>
      <c r="J48">
        <v>0</v>
      </c>
      <c r="K48">
        <v>0</v>
      </c>
      <c r="L48">
        <v>0</v>
      </c>
      <c r="M48">
        <v>0</v>
      </c>
      <c r="N48">
        <v>0</v>
      </c>
      <c r="O48">
        <v>0</v>
      </c>
      <c r="P48">
        <v>0</v>
      </c>
      <c r="Q48">
        <v>0</v>
      </c>
      <c r="R48">
        <v>0</v>
      </c>
      <c r="S48">
        <v>0</v>
      </c>
    </row>
    <row r="49" spans="1:19" x14ac:dyDescent="0.25">
      <c r="A49" t="s">
        <v>55</v>
      </c>
      <c r="B49">
        <v>0</v>
      </c>
      <c r="C49">
        <v>0</v>
      </c>
      <c r="D49">
        <v>0</v>
      </c>
      <c r="E49">
        <v>0</v>
      </c>
      <c r="F49">
        <v>0</v>
      </c>
      <c r="G49">
        <v>0</v>
      </c>
      <c r="H49">
        <v>0</v>
      </c>
      <c r="I49">
        <v>0</v>
      </c>
      <c r="J49">
        <v>0</v>
      </c>
      <c r="K49">
        <v>0</v>
      </c>
      <c r="L49">
        <v>0</v>
      </c>
      <c r="M49">
        <v>0</v>
      </c>
      <c r="N49">
        <v>0</v>
      </c>
      <c r="O49">
        <v>0</v>
      </c>
      <c r="P49">
        <v>0</v>
      </c>
      <c r="Q49">
        <v>0</v>
      </c>
      <c r="R49">
        <v>0</v>
      </c>
      <c r="S49">
        <v>0</v>
      </c>
    </row>
    <row r="50" spans="1:19" x14ac:dyDescent="0.25">
      <c r="A50" t="s">
        <v>56</v>
      </c>
      <c r="B50">
        <v>13.365357751636752</v>
      </c>
      <c r="C50">
        <v>5.3518138737043941</v>
      </c>
      <c r="D50">
        <v>0.55529280806506165</v>
      </c>
      <c r="E50">
        <v>3.776098346831569</v>
      </c>
      <c r="F50">
        <v>0</v>
      </c>
      <c r="G50">
        <v>1.3859988371697165</v>
      </c>
      <c r="H50">
        <v>5.5053996617044243</v>
      </c>
      <c r="I50">
        <v>4.1195087343914265</v>
      </c>
      <c r="J50">
        <v>1.3876564359921868</v>
      </c>
      <c r="K50">
        <v>0.31132277186557161</v>
      </c>
      <c r="L50">
        <v>0</v>
      </c>
      <c r="M50">
        <v>0.97971053924255558</v>
      </c>
      <c r="N50">
        <v>7.2802570220927949</v>
      </c>
      <c r="O50">
        <v>3.6454537062460064</v>
      </c>
      <c r="P50">
        <v>1.8880454451865893</v>
      </c>
      <c r="Q50">
        <v>0.62376171705061922</v>
      </c>
      <c r="R50">
        <v>0</v>
      </c>
      <c r="S50">
        <v>0.45407741054469186</v>
      </c>
    </row>
    <row r="51" spans="1:19" x14ac:dyDescent="0.25">
      <c r="A51" t="s">
        <v>57</v>
      </c>
      <c r="B51">
        <v>2.5927732920968331E-2</v>
      </c>
      <c r="C51">
        <v>0</v>
      </c>
      <c r="D51">
        <v>0</v>
      </c>
      <c r="E51">
        <v>0</v>
      </c>
      <c r="F51">
        <v>0</v>
      </c>
      <c r="G51">
        <v>0</v>
      </c>
      <c r="H51">
        <v>0</v>
      </c>
      <c r="I51">
        <v>0</v>
      </c>
      <c r="J51">
        <v>0</v>
      </c>
      <c r="K51">
        <v>0</v>
      </c>
      <c r="L51">
        <v>0</v>
      </c>
      <c r="M51">
        <v>0</v>
      </c>
      <c r="N51">
        <v>0</v>
      </c>
      <c r="O51">
        <v>0</v>
      </c>
      <c r="P51">
        <v>0</v>
      </c>
      <c r="Q51">
        <v>0</v>
      </c>
      <c r="R51">
        <v>0</v>
      </c>
      <c r="S51">
        <v>0</v>
      </c>
    </row>
    <row r="52" spans="1:19" x14ac:dyDescent="0.25">
      <c r="A52" t="s">
        <v>236</v>
      </c>
      <c r="B52">
        <v>3.6794906670093122</v>
      </c>
      <c r="C52">
        <v>0</v>
      </c>
      <c r="D52">
        <v>0</v>
      </c>
      <c r="E52">
        <v>15.56764480786245</v>
      </c>
      <c r="F52">
        <v>0</v>
      </c>
      <c r="G52">
        <v>0</v>
      </c>
      <c r="H52">
        <v>0.15490038864527286</v>
      </c>
      <c r="I52">
        <v>0</v>
      </c>
      <c r="J52">
        <v>0</v>
      </c>
      <c r="K52">
        <v>1.0106604741336276</v>
      </c>
      <c r="L52">
        <v>0</v>
      </c>
      <c r="M52">
        <v>0</v>
      </c>
      <c r="N52">
        <v>1.2039921021524091</v>
      </c>
      <c r="O52">
        <v>0</v>
      </c>
      <c r="P52">
        <v>0</v>
      </c>
      <c r="Q52">
        <v>5.7154895756734589</v>
      </c>
      <c r="R52">
        <v>0</v>
      </c>
      <c r="S52">
        <v>0.61793770453551156</v>
      </c>
    </row>
    <row r="53" spans="1:19" x14ac:dyDescent="0.25">
      <c r="A53" t="s">
        <v>235</v>
      </c>
      <c r="B53">
        <v>0</v>
      </c>
      <c r="C53">
        <v>0</v>
      </c>
      <c r="D53">
        <v>0</v>
      </c>
      <c r="E53">
        <v>0</v>
      </c>
      <c r="F53">
        <v>0</v>
      </c>
      <c r="G53">
        <v>0</v>
      </c>
      <c r="H53">
        <v>0</v>
      </c>
      <c r="I53">
        <v>0</v>
      </c>
      <c r="J53">
        <v>0</v>
      </c>
      <c r="K53">
        <v>0</v>
      </c>
      <c r="L53">
        <v>0</v>
      </c>
      <c r="M53">
        <v>0</v>
      </c>
      <c r="N53">
        <v>0</v>
      </c>
      <c r="O53">
        <v>0</v>
      </c>
      <c r="P53">
        <v>0</v>
      </c>
      <c r="Q53">
        <v>0</v>
      </c>
      <c r="R53">
        <v>0</v>
      </c>
      <c r="S53">
        <v>0</v>
      </c>
    </row>
    <row r="54" spans="1:19" x14ac:dyDescent="0.25">
      <c r="A54" t="s">
        <v>58</v>
      </c>
      <c r="B54">
        <v>0</v>
      </c>
      <c r="C54">
        <v>0</v>
      </c>
      <c r="D54">
        <v>0</v>
      </c>
      <c r="E54">
        <v>3.0648328821564927</v>
      </c>
      <c r="F54">
        <v>0</v>
      </c>
      <c r="G54">
        <v>0</v>
      </c>
      <c r="H54">
        <v>0</v>
      </c>
      <c r="I54">
        <v>0</v>
      </c>
      <c r="J54">
        <v>0</v>
      </c>
      <c r="K54">
        <v>7.9877029676782146E-2</v>
      </c>
      <c r="L54">
        <v>0</v>
      </c>
      <c r="M54">
        <v>0</v>
      </c>
      <c r="N54">
        <v>0</v>
      </c>
      <c r="O54">
        <v>0</v>
      </c>
      <c r="P54">
        <v>0</v>
      </c>
      <c r="Q54">
        <v>1.5715421856379945</v>
      </c>
      <c r="R54">
        <v>0</v>
      </c>
      <c r="S54">
        <v>0</v>
      </c>
    </row>
    <row r="55" spans="1:19" x14ac:dyDescent="0.25">
      <c r="A55" t="s">
        <v>59</v>
      </c>
      <c r="B55">
        <v>2.4066617272014841</v>
      </c>
      <c r="C55">
        <v>0.73670072585418789</v>
      </c>
      <c r="D55">
        <v>0.24321992830128594</v>
      </c>
      <c r="E55">
        <v>1.5894550339396489</v>
      </c>
      <c r="F55">
        <v>9.1948623962262582E-2</v>
      </c>
      <c r="G55">
        <v>0.25874582704832833</v>
      </c>
      <c r="H55">
        <v>6.1525350880871095</v>
      </c>
      <c r="I55">
        <v>5.318419272936862</v>
      </c>
      <c r="J55">
        <v>4.1403924047031158</v>
      </c>
      <c r="K55">
        <v>1.5837455779406748</v>
      </c>
      <c r="L55">
        <v>0.45735779024699985</v>
      </c>
      <c r="M55">
        <v>0.5758817715530995</v>
      </c>
      <c r="N55">
        <v>3.7794044430264009</v>
      </c>
      <c r="O55">
        <v>3.2046791041907707</v>
      </c>
      <c r="P55">
        <v>1.9011303652738587</v>
      </c>
      <c r="Q55">
        <v>2.0148786773706799</v>
      </c>
      <c r="R55">
        <v>0.8125749057002587</v>
      </c>
      <c r="S55">
        <v>0.95370990119230925</v>
      </c>
    </row>
    <row r="56" spans="1:19" x14ac:dyDescent="0.25">
      <c r="A56" t="s">
        <v>237</v>
      </c>
      <c r="B56">
        <v>0</v>
      </c>
      <c r="C56">
        <v>0</v>
      </c>
      <c r="D56">
        <v>0</v>
      </c>
      <c r="E56">
        <v>2.1426456013794577</v>
      </c>
      <c r="F56">
        <v>0</v>
      </c>
      <c r="G56">
        <v>0</v>
      </c>
      <c r="H56">
        <v>0</v>
      </c>
      <c r="I56">
        <v>0</v>
      </c>
      <c r="J56">
        <v>0</v>
      </c>
      <c r="K56">
        <v>1.4323637441419308</v>
      </c>
      <c r="L56">
        <v>0</v>
      </c>
      <c r="M56">
        <v>0</v>
      </c>
      <c r="N56">
        <v>0</v>
      </c>
      <c r="O56">
        <v>0</v>
      </c>
      <c r="P56">
        <v>0</v>
      </c>
      <c r="Q56">
        <v>2.6483837278398603</v>
      </c>
      <c r="R56">
        <v>0</v>
      </c>
      <c r="S56">
        <v>0</v>
      </c>
    </row>
    <row r="57" spans="1:19" x14ac:dyDescent="0.25">
      <c r="A57" t="s">
        <v>60</v>
      </c>
      <c r="B57">
        <v>8.9076688861491267</v>
      </c>
      <c r="C57">
        <v>5.6807208147552011</v>
      </c>
      <c r="D57">
        <v>1.1245085144709297</v>
      </c>
      <c r="E57">
        <v>2.3190569156040959</v>
      </c>
      <c r="F57">
        <v>1.5944875049069556</v>
      </c>
      <c r="G57">
        <v>0.6023485875259843</v>
      </c>
      <c r="H57">
        <v>7.3824347351146855</v>
      </c>
      <c r="I57">
        <v>6.2510043669617676</v>
      </c>
      <c r="J57">
        <v>2.5739203547161917</v>
      </c>
      <c r="K57">
        <v>1.919509924366972</v>
      </c>
      <c r="L57">
        <v>2.5422304357640058</v>
      </c>
      <c r="M57">
        <v>0.54922359382040142</v>
      </c>
      <c r="N57">
        <v>9.2703933785236678</v>
      </c>
      <c r="O57">
        <v>8.4428056534292342</v>
      </c>
      <c r="P57">
        <v>5.3008676074002308</v>
      </c>
      <c r="Q57">
        <v>1.9955300204315805</v>
      </c>
      <c r="R57">
        <v>2.2370707818006976</v>
      </c>
      <c r="S57">
        <v>0.89157989733366783</v>
      </c>
    </row>
    <row r="58" spans="1:19" x14ac:dyDescent="0.25">
      <c r="A58" t="s">
        <v>61</v>
      </c>
      <c r="B58">
        <v>0</v>
      </c>
      <c r="C58">
        <v>0</v>
      </c>
      <c r="D58">
        <v>0</v>
      </c>
      <c r="E58">
        <v>3.7156501856157353</v>
      </c>
      <c r="F58">
        <v>0.95510343796218589</v>
      </c>
      <c r="G58">
        <v>0</v>
      </c>
      <c r="H58">
        <v>0</v>
      </c>
      <c r="I58">
        <v>0</v>
      </c>
      <c r="J58">
        <v>0</v>
      </c>
      <c r="K58">
        <v>0.76339588855526674</v>
      </c>
      <c r="L58">
        <v>0.17929074294531241</v>
      </c>
      <c r="M58">
        <v>0</v>
      </c>
      <c r="N58">
        <v>0</v>
      </c>
      <c r="O58">
        <v>0</v>
      </c>
      <c r="P58">
        <v>0</v>
      </c>
      <c r="Q58">
        <v>1.2968525841351204</v>
      </c>
      <c r="R58">
        <v>0.6665683094739091</v>
      </c>
      <c r="S58">
        <v>0</v>
      </c>
    </row>
    <row r="59" spans="1:19" x14ac:dyDescent="0.25">
      <c r="A59" t="s">
        <v>62</v>
      </c>
      <c r="B59">
        <v>0</v>
      </c>
      <c r="C59">
        <v>0</v>
      </c>
      <c r="D59">
        <v>0</v>
      </c>
      <c r="E59">
        <v>15.371333672081821</v>
      </c>
      <c r="F59">
        <v>5.8906434016548346</v>
      </c>
      <c r="G59">
        <v>2.8199365150981262</v>
      </c>
      <c r="H59">
        <v>0</v>
      </c>
      <c r="I59">
        <v>0</v>
      </c>
      <c r="J59">
        <v>0</v>
      </c>
      <c r="K59">
        <v>5.7587118078621069</v>
      </c>
      <c r="L59">
        <v>4.8053751755378826</v>
      </c>
      <c r="M59">
        <v>3.4673801981644221</v>
      </c>
      <c r="N59">
        <v>0</v>
      </c>
      <c r="O59">
        <v>0</v>
      </c>
      <c r="P59">
        <v>0</v>
      </c>
      <c r="Q59">
        <v>9.7674851853826148</v>
      </c>
      <c r="R59">
        <v>7.2571514578265424</v>
      </c>
      <c r="S59">
        <v>6.1543462952252499</v>
      </c>
    </row>
    <row r="60" spans="1:19" x14ac:dyDescent="0.25">
      <c r="A60" t="s">
        <v>63</v>
      </c>
      <c r="B60">
        <v>3.1963057359436049</v>
      </c>
      <c r="C60">
        <v>0</v>
      </c>
      <c r="D60">
        <v>0</v>
      </c>
      <c r="E60">
        <v>2.4379719735394447</v>
      </c>
      <c r="F60">
        <v>0</v>
      </c>
      <c r="G60">
        <v>0</v>
      </c>
      <c r="H60">
        <v>0.95732951481793238</v>
      </c>
      <c r="I60">
        <v>0</v>
      </c>
      <c r="J60">
        <v>0</v>
      </c>
      <c r="K60">
        <v>0.29656225023196658</v>
      </c>
      <c r="L60">
        <v>0</v>
      </c>
      <c r="M60">
        <v>0</v>
      </c>
      <c r="N60">
        <v>2.9701344539756689</v>
      </c>
      <c r="O60">
        <v>0</v>
      </c>
      <c r="P60">
        <v>0</v>
      </c>
      <c r="Q60">
        <v>1.8596434286176144</v>
      </c>
      <c r="R60">
        <v>0</v>
      </c>
      <c r="S60">
        <v>0</v>
      </c>
    </row>
    <row r="61" spans="1:19" x14ac:dyDescent="0.25">
      <c r="A61" t="s">
        <v>238</v>
      </c>
      <c r="B61">
        <v>0</v>
      </c>
      <c r="C61">
        <v>1.9072548374984235</v>
      </c>
      <c r="D61">
        <v>0</v>
      </c>
      <c r="E61">
        <v>17.714824944531237</v>
      </c>
      <c r="F61">
        <v>14.235698125654611</v>
      </c>
      <c r="G61">
        <v>9.9135835637767595</v>
      </c>
      <c r="H61">
        <v>0</v>
      </c>
      <c r="I61">
        <v>1.4945935296261723</v>
      </c>
      <c r="J61">
        <v>0</v>
      </c>
      <c r="K61">
        <v>20.82667988809558</v>
      </c>
      <c r="L61">
        <v>19.925206675842837</v>
      </c>
      <c r="M61">
        <v>17.943475042756763</v>
      </c>
      <c r="N61">
        <v>0</v>
      </c>
      <c r="O61">
        <v>2.8518199255186079</v>
      </c>
      <c r="P61">
        <v>0</v>
      </c>
      <c r="Q61">
        <v>11.25982322377263</v>
      </c>
      <c r="R61">
        <v>9.6628995610913755</v>
      </c>
      <c r="S61">
        <v>7.7132913131273702</v>
      </c>
    </row>
    <row r="62" spans="1:19" x14ac:dyDescent="0.25">
      <c r="A62" t="s">
        <v>64</v>
      </c>
      <c r="B62">
        <v>16.036124395353216</v>
      </c>
      <c r="C62">
        <v>6.0855905278803251</v>
      </c>
      <c r="D62">
        <v>1.6625220793239035</v>
      </c>
      <c r="E62">
        <v>1.2745948366924433</v>
      </c>
      <c r="F62">
        <v>0</v>
      </c>
      <c r="G62">
        <v>0.73833429373615178</v>
      </c>
      <c r="H62">
        <v>18.743912732489346</v>
      </c>
      <c r="I62">
        <v>14.254585526470859</v>
      </c>
      <c r="J62">
        <v>10.500165246041652</v>
      </c>
      <c r="K62">
        <v>0.11534493563065001</v>
      </c>
      <c r="L62">
        <v>0</v>
      </c>
      <c r="M62">
        <v>0.55089541192355729</v>
      </c>
      <c r="N62">
        <v>21.706405229570638</v>
      </c>
      <c r="O62">
        <v>18.189748767886098</v>
      </c>
      <c r="P62">
        <v>15.335491827038743</v>
      </c>
      <c r="Q62">
        <v>0.10259564582081911</v>
      </c>
      <c r="R62">
        <v>0</v>
      </c>
      <c r="S62">
        <v>0.63335786151187667</v>
      </c>
    </row>
    <row r="63" spans="1:19" x14ac:dyDescent="0.25">
      <c r="A63" t="s">
        <v>65</v>
      </c>
      <c r="B63">
        <v>0</v>
      </c>
      <c r="C63">
        <v>0</v>
      </c>
      <c r="D63">
        <v>0</v>
      </c>
      <c r="E63">
        <v>0</v>
      </c>
      <c r="F63">
        <v>0</v>
      </c>
      <c r="G63">
        <v>0</v>
      </c>
      <c r="H63">
        <v>0</v>
      </c>
      <c r="I63">
        <v>0</v>
      </c>
      <c r="J63">
        <v>0</v>
      </c>
      <c r="K63">
        <v>0</v>
      </c>
      <c r="L63">
        <v>0</v>
      </c>
      <c r="M63">
        <v>0</v>
      </c>
      <c r="N63">
        <v>0</v>
      </c>
      <c r="O63">
        <v>0</v>
      </c>
      <c r="P63">
        <v>0</v>
      </c>
      <c r="Q63">
        <v>0</v>
      </c>
      <c r="R63">
        <v>0</v>
      </c>
      <c r="S63">
        <v>0</v>
      </c>
    </row>
    <row r="64" spans="1:19" x14ac:dyDescent="0.25">
      <c r="A64" t="s">
        <v>66</v>
      </c>
      <c r="B64">
        <v>0</v>
      </c>
      <c r="C64">
        <v>0</v>
      </c>
      <c r="D64">
        <v>0</v>
      </c>
      <c r="E64">
        <v>0</v>
      </c>
      <c r="F64">
        <v>0</v>
      </c>
      <c r="G64">
        <v>0</v>
      </c>
      <c r="H64">
        <v>0</v>
      </c>
      <c r="I64">
        <v>0</v>
      </c>
      <c r="J64">
        <v>0</v>
      </c>
      <c r="K64">
        <v>0</v>
      </c>
      <c r="L64">
        <v>0</v>
      </c>
      <c r="M64">
        <v>0</v>
      </c>
      <c r="N64">
        <v>0</v>
      </c>
      <c r="O64">
        <v>0</v>
      </c>
      <c r="P64">
        <v>0</v>
      </c>
      <c r="Q64">
        <v>0</v>
      </c>
      <c r="R64">
        <v>0</v>
      </c>
      <c r="S64">
        <v>0</v>
      </c>
    </row>
    <row r="65" spans="1:19" x14ac:dyDescent="0.25">
      <c r="A65" t="s">
        <v>67</v>
      </c>
      <c r="B65">
        <v>25.636973859502802</v>
      </c>
      <c r="C65">
        <v>12.185660945095108</v>
      </c>
      <c r="D65">
        <v>3.4957619319202178</v>
      </c>
      <c r="E65">
        <v>5.6357495413354188</v>
      </c>
      <c r="F65">
        <v>0</v>
      </c>
      <c r="G65">
        <v>0.52189168691798826</v>
      </c>
      <c r="H65">
        <v>13.618662795965387</v>
      </c>
      <c r="I65">
        <v>12.442716026592301</v>
      </c>
      <c r="J65">
        <v>9.2527308440625262</v>
      </c>
      <c r="K65">
        <v>7.4307121193534137E-2</v>
      </c>
      <c r="L65">
        <v>0</v>
      </c>
      <c r="M65">
        <v>0.35080682097037369</v>
      </c>
      <c r="N65">
        <v>15.798080983839766</v>
      </c>
      <c r="O65">
        <v>11.82586985629249</v>
      </c>
      <c r="P65">
        <v>8.6262511533367192</v>
      </c>
      <c r="Q65">
        <v>0.92417900492205707</v>
      </c>
      <c r="R65">
        <v>0</v>
      </c>
      <c r="S65">
        <v>0.41675851132297437</v>
      </c>
    </row>
    <row r="66" spans="1:19" x14ac:dyDescent="0.25">
      <c r="A66" t="s">
        <v>68</v>
      </c>
      <c r="B66">
        <v>0</v>
      </c>
      <c r="C66">
        <v>0</v>
      </c>
      <c r="D66">
        <v>0</v>
      </c>
      <c r="E66">
        <v>5.8502218765650955</v>
      </c>
      <c r="F66">
        <v>1.9759768061958538</v>
      </c>
      <c r="G66">
        <v>0</v>
      </c>
      <c r="H66">
        <v>0</v>
      </c>
      <c r="I66">
        <v>0</v>
      </c>
      <c r="J66">
        <v>0</v>
      </c>
      <c r="K66">
        <v>2.5803979489751048</v>
      </c>
      <c r="L66">
        <v>1.2929061507209894</v>
      </c>
      <c r="M66">
        <v>0</v>
      </c>
      <c r="N66">
        <v>0</v>
      </c>
      <c r="O66">
        <v>0</v>
      </c>
      <c r="P66">
        <v>0</v>
      </c>
      <c r="Q66">
        <v>2.1563900497827277</v>
      </c>
      <c r="R66">
        <v>0.89307404996925444</v>
      </c>
      <c r="S66">
        <v>0</v>
      </c>
    </row>
    <row r="67" spans="1:19" x14ac:dyDescent="0.25">
      <c r="A67" t="s">
        <v>69</v>
      </c>
      <c r="B67">
        <v>0.76154658771335182</v>
      </c>
      <c r="C67">
        <v>1.4503749611793744E-2</v>
      </c>
      <c r="D67">
        <v>0</v>
      </c>
      <c r="E67">
        <v>0</v>
      </c>
      <c r="F67">
        <v>0</v>
      </c>
      <c r="G67">
        <v>0</v>
      </c>
      <c r="H67">
        <v>2.8472116716157312</v>
      </c>
      <c r="I67">
        <v>2.367834729235526</v>
      </c>
      <c r="J67">
        <v>0</v>
      </c>
      <c r="K67">
        <v>0</v>
      </c>
      <c r="L67">
        <v>0</v>
      </c>
      <c r="M67">
        <v>0</v>
      </c>
      <c r="N67">
        <v>1.4729303369082074</v>
      </c>
      <c r="O67">
        <v>1.4581071531899701</v>
      </c>
      <c r="P67">
        <v>0</v>
      </c>
      <c r="Q67">
        <v>0</v>
      </c>
      <c r="R67">
        <v>0</v>
      </c>
      <c r="S67">
        <v>0</v>
      </c>
    </row>
    <row r="68" spans="1:19" x14ac:dyDescent="0.25">
      <c r="A68" t="s">
        <v>70</v>
      </c>
      <c r="B68">
        <v>4.0927370892250607</v>
      </c>
      <c r="C68">
        <v>1.9509925811110536</v>
      </c>
      <c r="D68">
        <v>0</v>
      </c>
      <c r="E68">
        <v>1.2063316209899255</v>
      </c>
      <c r="F68">
        <v>0</v>
      </c>
      <c r="G68">
        <v>0</v>
      </c>
      <c r="H68">
        <v>0.90488449280141114</v>
      </c>
      <c r="I68">
        <v>0.84484551097968463</v>
      </c>
      <c r="J68">
        <v>0</v>
      </c>
      <c r="K68">
        <v>0</v>
      </c>
      <c r="L68">
        <v>0</v>
      </c>
      <c r="M68">
        <v>0</v>
      </c>
      <c r="N68">
        <v>1.6218854884904044</v>
      </c>
      <c r="O68">
        <v>1.2747312092554732</v>
      </c>
      <c r="P68">
        <v>0</v>
      </c>
      <c r="Q68">
        <v>5.7611673472575807E-2</v>
      </c>
      <c r="R68">
        <v>0</v>
      </c>
      <c r="S68">
        <v>0</v>
      </c>
    </row>
    <row r="69" spans="1:19" x14ac:dyDescent="0.25">
      <c r="A69" t="s">
        <v>71</v>
      </c>
      <c r="B69">
        <v>0</v>
      </c>
      <c r="C69">
        <v>0</v>
      </c>
      <c r="D69">
        <v>0</v>
      </c>
      <c r="E69">
        <v>0</v>
      </c>
      <c r="F69">
        <v>0</v>
      </c>
      <c r="G69">
        <v>0</v>
      </c>
      <c r="H69">
        <v>0</v>
      </c>
      <c r="I69">
        <v>0</v>
      </c>
      <c r="J69">
        <v>0</v>
      </c>
      <c r="K69">
        <v>0</v>
      </c>
      <c r="L69">
        <v>0</v>
      </c>
      <c r="M69">
        <v>0</v>
      </c>
      <c r="N69">
        <v>0</v>
      </c>
      <c r="O69">
        <v>0</v>
      </c>
      <c r="P69">
        <v>0</v>
      </c>
      <c r="Q69">
        <v>0</v>
      </c>
      <c r="R69">
        <v>0</v>
      </c>
      <c r="S69">
        <v>0</v>
      </c>
    </row>
    <row r="70" spans="1:19" x14ac:dyDescent="0.25">
      <c r="A70" t="s">
        <v>72</v>
      </c>
      <c r="B70">
        <v>12.598049103399305</v>
      </c>
      <c r="C70">
        <v>5.0704770070395098</v>
      </c>
      <c r="D70">
        <v>0.71055325458867136</v>
      </c>
      <c r="E70">
        <v>2.6915814336408701</v>
      </c>
      <c r="F70">
        <v>0</v>
      </c>
      <c r="G70">
        <v>0.49154866140756148</v>
      </c>
      <c r="H70">
        <v>8.4793168535990269</v>
      </c>
      <c r="I70">
        <v>7.509757470438613</v>
      </c>
      <c r="J70">
        <v>2.7276789188892008</v>
      </c>
      <c r="K70">
        <v>0.20420202982729702</v>
      </c>
      <c r="L70">
        <v>0</v>
      </c>
      <c r="M70">
        <v>1.3265640439807478</v>
      </c>
      <c r="N70">
        <v>9.1524688977664646</v>
      </c>
      <c r="O70">
        <v>7.8626674341436864</v>
      </c>
      <c r="P70">
        <v>3.419839918154473</v>
      </c>
      <c r="Q70">
        <v>0.41523459851893868</v>
      </c>
      <c r="R70">
        <v>0</v>
      </c>
      <c r="S70">
        <v>0.39391816027303644</v>
      </c>
    </row>
    <row r="71" spans="1:19" x14ac:dyDescent="0.25">
      <c r="A71" t="s">
        <v>73</v>
      </c>
      <c r="B71">
        <v>0</v>
      </c>
      <c r="C71">
        <v>0</v>
      </c>
      <c r="D71">
        <v>0</v>
      </c>
      <c r="E71">
        <v>3.2790859074201872</v>
      </c>
      <c r="F71">
        <v>0</v>
      </c>
      <c r="G71">
        <v>0</v>
      </c>
      <c r="H71">
        <v>0</v>
      </c>
      <c r="I71">
        <v>0</v>
      </c>
      <c r="J71">
        <v>0</v>
      </c>
      <c r="K71">
        <v>0.23524014063244555</v>
      </c>
      <c r="L71">
        <v>0</v>
      </c>
      <c r="M71">
        <v>0</v>
      </c>
      <c r="N71">
        <v>0</v>
      </c>
      <c r="O71">
        <v>0</v>
      </c>
      <c r="P71">
        <v>0</v>
      </c>
      <c r="Q71">
        <v>1.214210285855466</v>
      </c>
      <c r="R71">
        <v>0</v>
      </c>
      <c r="S71">
        <v>0</v>
      </c>
    </row>
    <row r="72" spans="1:19" x14ac:dyDescent="0.25">
      <c r="A72" t="s">
        <v>74</v>
      </c>
      <c r="B72">
        <v>0</v>
      </c>
      <c r="C72">
        <v>0</v>
      </c>
      <c r="D72">
        <v>0</v>
      </c>
      <c r="E72">
        <v>9.2233727521854671</v>
      </c>
      <c r="F72">
        <v>0</v>
      </c>
      <c r="G72">
        <v>0</v>
      </c>
      <c r="H72">
        <v>0</v>
      </c>
      <c r="I72">
        <v>0</v>
      </c>
      <c r="J72">
        <v>0</v>
      </c>
      <c r="K72">
        <v>0.98978385090079257</v>
      </c>
      <c r="L72">
        <v>0</v>
      </c>
      <c r="M72">
        <v>0</v>
      </c>
      <c r="N72">
        <v>0</v>
      </c>
      <c r="O72">
        <v>0</v>
      </c>
      <c r="P72">
        <v>0</v>
      </c>
      <c r="Q72">
        <v>2.0689953876116998</v>
      </c>
      <c r="R72">
        <v>0</v>
      </c>
      <c r="S72">
        <v>0</v>
      </c>
    </row>
    <row r="73" spans="1:19" x14ac:dyDescent="0.25">
      <c r="A73" t="s">
        <v>239</v>
      </c>
      <c r="B73">
        <v>28.303402063794287</v>
      </c>
      <c r="C73">
        <v>25.701004750036365</v>
      </c>
      <c r="D73">
        <v>14.994505458059038</v>
      </c>
      <c r="E73">
        <v>20.995866574187595</v>
      </c>
      <c r="F73">
        <v>2.6040659688370815</v>
      </c>
      <c r="G73">
        <v>2.6929774729190061</v>
      </c>
      <c r="H73">
        <v>36.27842509692686</v>
      </c>
      <c r="I73">
        <v>35.503771588546016</v>
      </c>
      <c r="J73">
        <v>29.666240690100377</v>
      </c>
      <c r="K73">
        <v>1.9293332324454331</v>
      </c>
      <c r="L73">
        <v>0.39922955555142564</v>
      </c>
      <c r="M73">
        <v>3.7364524215721775</v>
      </c>
      <c r="N73">
        <v>46.02260009628904</v>
      </c>
      <c r="O73">
        <v>43.73310096452753</v>
      </c>
      <c r="P73">
        <v>35.472863285624392</v>
      </c>
      <c r="Q73">
        <v>4.1114673292416937</v>
      </c>
      <c r="R73">
        <v>0.85959101870338306</v>
      </c>
      <c r="S73">
        <v>3.8891158160468469</v>
      </c>
    </row>
    <row r="74" spans="1:19" x14ac:dyDescent="0.25">
      <c r="A74" t="s">
        <v>75</v>
      </c>
      <c r="B74">
        <v>0</v>
      </c>
      <c r="C74">
        <v>0</v>
      </c>
      <c r="D74">
        <v>0</v>
      </c>
      <c r="E74">
        <v>1.7409705724638613</v>
      </c>
      <c r="F74">
        <v>0.85170230700417049</v>
      </c>
      <c r="G74">
        <v>0</v>
      </c>
      <c r="H74">
        <v>0</v>
      </c>
      <c r="I74">
        <v>0</v>
      </c>
      <c r="J74">
        <v>0</v>
      </c>
      <c r="K74">
        <v>0.25362476720158572</v>
      </c>
      <c r="L74">
        <v>8.4304535779173503E-2</v>
      </c>
      <c r="M74">
        <v>0</v>
      </c>
      <c r="N74">
        <v>0</v>
      </c>
      <c r="O74">
        <v>0</v>
      </c>
      <c r="P74">
        <v>0</v>
      </c>
      <c r="Q74">
        <v>1.2450238428255003</v>
      </c>
      <c r="R74">
        <v>1.0426187419012833</v>
      </c>
      <c r="S74">
        <v>0</v>
      </c>
    </row>
    <row r="75" spans="1:19" x14ac:dyDescent="0.25">
      <c r="A75" t="s">
        <v>76</v>
      </c>
      <c r="B75">
        <v>0</v>
      </c>
      <c r="C75">
        <v>0</v>
      </c>
      <c r="D75">
        <v>0</v>
      </c>
      <c r="E75">
        <v>0</v>
      </c>
      <c r="F75">
        <v>0</v>
      </c>
      <c r="G75">
        <v>0</v>
      </c>
      <c r="H75">
        <v>0</v>
      </c>
      <c r="I75">
        <v>0</v>
      </c>
      <c r="J75">
        <v>0</v>
      </c>
      <c r="K75">
        <v>0</v>
      </c>
      <c r="L75">
        <v>0</v>
      </c>
      <c r="M75">
        <v>0</v>
      </c>
      <c r="N75">
        <v>0</v>
      </c>
      <c r="O75">
        <v>0</v>
      </c>
      <c r="P75">
        <v>0</v>
      </c>
      <c r="Q75">
        <v>0</v>
      </c>
      <c r="R75">
        <v>0</v>
      </c>
      <c r="S75">
        <v>0</v>
      </c>
    </row>
    <row r="76" spans="1:19" x14ac:dyDescent="0.25">
      <c r="A76" t="s">
        <v>77</v>
      </c>
      <c r="B76">
        <v>0</v>
      </c>
      <c r="C76">
        <v>0</v>
      </c>
      <c r="D76">
        <v>0</v>
      </c>
      <c r="E76">
        <v>0.53853263673541385</v>
      </c>
      <c r="F76">
        <v>0</v>
      </c>
      <c r="G76">
        <v>0</v>
      </c>
      <c r="H76">
        <v>0</v>
      </c>
      <c r="I76">
        <v>0</v>
      </c>
      <c r="J76">
        <v>0</v>
      </c>
      <c r="K76">
        <v>0.28950195358870695</v>
      </c>
      <c r="L76">
        <v>0</v>
      </c>
      <c r="M76">
        <v>0</v>
      </c>
      <c r="N76">
        <v>0</v>
      </c>
      <c r="O76">
        <v>0</v>
      </c>
      <c r="P76">
        <v>0</v>
      </c>
      <c r="Q76">
        <v>0.82204625143009591</v>
      </c>
      <c r="R76">
        <v>0</v>
      </c>
      <c r="S76">
        <v>0</v>
      </c>
    </row>
    <row r="77" spans="1:19" x14ac:dyDescent="0.25">
      <c r="A77" t="s">
        <v>78</v>
      </c>
      <c r="B77">
        <v>53.300363676055774</v>
      </c>
      <c r="C77">
        <v>22.587427008015755</v>
      </c>
      <c r="D77">
        <v>6.7797835927113743</v>
      </c>
      <c r="E77">
        <v>23.544152872504842</v>
      </c>
      <c r="F77">
        <v>4.1963104648457028</v>
      </c>
      <c r="G77">
        <v>1.1582468270547024</v>
      </c>
      <c r="H77">
        <v>34.090126524320368</v>
      </c>
      <c r="I77">
        <v>31.104009919930558</v>
      </c>
      <c r="J77">
        <v>23.763432550335125</v>
      </c>
      <c r="K77">
        <v>0.76759440338190155</v>
      </c>
      <c r="L77">
        <v>0.28312218352295571</v>
      </c>
      <c r="M77">
        <v>1.2964119984226339</v>
      </c>
      <c r="N77">
        <v>44.307785891089551</v>
      </c>
      <c r="O77">
        <v>35.127505120222423</v>
      </c>
      <c r="P77">
        <v>26.084529638972199</v>
      </c>
      <c r="Q77">
        <v>1.823485771449401</v>
      </c>
      <c r="R77">
        <v>0.47122381866912783</v>
      </c>
      <c r="S77">
        <v>4.34680574103451</v>
      </c>
    </row>
    <row r="78" spans="1:19" x14ac:dyDescent="0.25">
      <c r="A78" t="s">
        <v>79</v>
      </c>
      <c r="B78">
        <v>9.0074455346395883</v>
      </c>
      <c r="C78">
        <v>4.7801462091587963</v>
      </c>
      <c r="D78">
        <v>0.83643860625844035</v>
      </c>
      <c r="E78">
        <v>2.3674823695811158</v>
      </c>
      <c r="F78">
        <v>0</v>
      </c>
      <c r="G78">
        <v>0.26763028133375744</v>
      </c>
      <c r="H78">
        <v>4.6493448905039099</v>
      </c>
      <c r="I78">
        <v>3.7868309024055558</v>
      </c>
      <c r="J78">
        <v>0.77381105355276469</v>
      </c>
      <c r="K78">
        <v>0.40035286356560901</v>
      </c>
      <c r="L78">
        <v>0</v>
      </c>
      <c r="M78">
        <v>0.27493768368273352</v>
      </c>
      <c r="N78">
        <v>5.1745177570873011</v>
      </c>
      <c r="O78">
        <v>4.7101594426474538</v>
      </c>
      <c r="P78">
        <v>2.3175517027367101</v>
      </c>
      <c r="Q78">
        <v>0.35955620788104936</v>
      </c>
      <c r="R78">
        <v>0</v>
      </c>
      <c r="S78">
        <v>0.34537805121095122</v>
      </c>
    </row>
    <row r="79" spans="1:19" x14ac:dyDescent="0.25">
      <c r="A79" t="s">
        <v>264</v>
      </c>
      <c r="B79">
        <v>0</v>
      </c>
      <c r="C79">
        <v>0</v>
      </c>
      <c r="D79">
        <v>0</v>
      </c>
      <c r="E79">
        <v>0.41526046530401772</v>
      </c>
      <c r="F79">
        <v>0</v>
      </c>
      <c r="G79">
        <v>0</v>
      </c>
      <c r="H79">
        <v>0</v>
      </c>
      <c r="I79">
        <v>0</v>
      </c>
      <c r="J79">
        <v>0</v>
      </c>
      <c r="K79">
        <v>0.13705832668856235</v>
      </c>
      <c r="L79">
        <v>0</v>
      </c>
      <c r="M79">
        <v>0</v>
      </c>
      <c r="N79">
        <v>0</v>
      </c>
      <c r="O79">
        <v>0</v>
      </c>
      <c r="P79">
        <v>0</v>
      </c>
      <c r="Q79">
        <v>0.91396592986196612</v>
      </c>
      <c r="R79">
        <v>0</v>
      </c>
      <c r="S79">
        <v>0</v>
      </c>
    </row>
    <row r="80" spans="1:19" x14ac:dyDescent="0.25">
      <c r="A80" t="s">
        <v>81</v>
      </c>
      <c r="B80">
        <v>0</v>
      </c>
      <c r="C80">
        <v>0</v>
      </c>
      <c r="D80">
        <v>0</v>
      </c>
      <c r="E80">
        <v>15.203925884747665</v>
      </c>
      <c r="F80">
        <v>4.7921735114036927</v>
      </c>
      <c r="G80">
        <v>0.94259945566145853</v>
      </c>
      <c r="H80">
        <v>0</v>
      </c>
      <c r="I80">
        <v>0</v>
      </c>
      <c r="J80">
        <v>0</v>
      </c>
      <c r="K80">
        <v>8.8903700181429652</v>
      </c>
      <c r="L80">
        <v>5.6693700060611745</v>
      </c>
      <c r="M80">
        <v>2.1464299758983669</v>
      </c>
      <c r="N80">
        <v>0</v>
      </c>
      <c r="O80">
        <v>0</v>
      </c>
      <c r="P80">
        <v>0</v>
      </c>
      <c r="Q80">
        <v>23.351463815029067</v>
      </c>
      <c r="R80">
        <v>17.41703565239856</v>
      </c>
      <c r="S80">
        <v>11.129023613965414</v>
      </c>
    </row>
    <row r="81" spans="1:19" x14ac:dyDescent="0.25">
      <c r="A81" t="s">
        <v>82</v>
      </c>
      <c r="B81">
        <v>0</v>
      </c>
      <c r="C81">
        <v>0</v>
      </c>
      <c r="D81">
        <v>0</v>
      </c>
      <c r="E81">
        <v>1.6452399094615351</v>
      </c>
      <c r="F81">
        <v>0</v>
      </c>
      <c r="G81">
        <v>0</v>
      </c>
      <c r="H81">
        <v>0</v>
      </c>
      <c r="I81">
        <v>0</v>
      </c>
      <c r="J81">
        <v>0</v>
      </c>
      <c r="K81">
        <v>0.28182330926974286</v>
      </c>
      <c r="L81">
        <v>0</v>
      </c>
      <c r="M81">
        <v>0</v>
      </c>
      <c r="N81">
        <v>0</v>
      </c>
      <c r="O81">
        <v>0</v>
      </c>
      <c r="P81">
        <v>0</v>
      </c>
      <c r="Q81">
        <v>0.8794560409990313</v>
      </c>
      <c r="R81">
        <v>0</v>
      </c>
      <c r="S81">
        <v>0</v>
      </c>
    </row>
    <row r="82" spans="1:19" x14ac:dyDescent="0.25">
      <c r="A82" t="s">
        <v>83</v>
      </c>
      <c r="B82">
        <v>0</v>
      </c>
      <c r="C82">
        <v>0</v>
      </c>
      <c r="D82">
        <v>0</v>
      </c>
      <c r="E82">
        <v>0</v>
      </c>
      <c r="F82">
        <v>0</v>
      </c>
      <c r="G82">
        <v>0</v>
      </c>
      <c r="H82">
        <v>0</v>
      </c>
      <c r="I82">
        <v>0</v>
      </c>
      <c r="J82">
        <v>0</v>
      </c>
      <c r="K82">
        <v>0</v>
      </c>
      <c r="L82">
        <v>0</v>
      </c>
      <c r="M82">
        <v>0</v>
      </c>
      <c r="N82">
        <v>0</v>
      </c>
      <c r="O82">
        <v>0</v>
      </c>
      <c r="P82">
        <v>0</v>
      </c>
      <c r="Q82">
        <v>0</v>
      </c>
      <c r="R82">
        <v>0</v>
      </c>
      <c r="S82">
        <v>0</v>
      </c>
    </row>
    <row r="83" spans="1:19" x14ac:dyDescent="0.25">
      <c r="A83" t="s">
        <v>84</v>
      </c>
      <c r="B83">
        <v>0</v>
      </c>
      <c r="C83">
        <v>0</v>
      </c>
      <c r="D83">
        <v>0</v>
      </c>
      <c r="E83">
        <v>5.6140612692903904</v>
      </c>
      <c r="F83">
        <v>1.3236904816469095</v>
      </c>
      <c r="G83">
        <v>0</v>
      </c>
      <c r="H83">
        <v>0</v>
      </c>
      <c r="I83">
        <v>0</v>
      </c>
      <c r="J83">
        <v>0</v>
      </c>
      <c r="K83">
        <v>3.5135017135557738</v>
      </c>
      <c r="L83">
        <v>2.7684909395731001</v>
      </c>
      <c r="M83">
        <v>0</v>
      </c>
      <c r="N83">
        <v>0</v>
      </c>
      <c r="O83">
        <v>0</v>
      </c>
      <c r="P83">
        <v>0</v>
      </c>
      <c r="Q83">
        <v>6.5725410251126126</v>
      </c>
      <c r="R83">
        <v>5.6070868211874885</v>
      </c>
      <c r="S83">
        <v>0</v>
      </c>
    </row>
    <row r="84" spans="1:19" x14ac:dyDescent="0.25">
      <c r="A84" t="s">
        <v>85</v>
      </c>
      <c r="B84">
        <v>4.9296878419742445</v>
      </c>
      <c r="C84">
        <v>1.41846467958586</v>
      </c>
      <c r="D84">
        <v>0</v>
      </c>
      <c r="E84">
        <v>0</v>
      </c>
      <c r="F84">
        <v>0</v>
      </c>
      <c r="G84">
        <v>0</v>
      </c>
      <c r="H84">
        <v>2.951007702545859</v>
      </c>
      <c r="I84">
        <v>2.5551000637929815</v>
      </c>
      <c r="J84">
        <v>0</v>
      </c>
      <c r="K84">
        <v>0</v>
      </c>
      <c r="L84">
        <v>0</v>
      </c>
      <c r="M84">
        <v>0</v>
      </c>
      <c r="N84">
        <v>5.477779016088328</v>
      </c>
      <c r="O84">
        <v>2.8236145203270437</v>
      </c>
      <c r="P84">
        <v>0</v>
      </c>
      <c r="Q84">
        <v>0</v>
      </c>
      <c r="R84">
        <v>0</v>
      </c>
      <c r="S84">
        <v>0</v>
      </c>
    </row>
    <row r="85" spans="1:19" x14ac:dyDescent="0.25">
      <c r="A85" t="s">
        <v>240</v>
      </c>
      <c r="B85">
        <v>8.0351724606548984</v>
      </c>
      <c r="C85">
        <v>2.6632199941690913</v>
      </c>
      <c r="D85">
        <v>0.32481336500946573</v>
      </c>
      <c r="E85">
        <v>0</v>
      </c>
      <c r="F85">
        <v>0</v>
      </c>
      <c r="G85">
        <v>0.33263375125613492</v>
      </c>
      <c r="H85">
        <v>4.0246494072498677</v>
      </c>
      <c r="I85">
        <v>3.4525562032333412</v>
      </c>
      <c r="J85">
        <v>1.3631977615386441</v>
      </c>
      <c r="K85">
        <v>0</v>
      </c>
      <c r="L85">
        <v>0</v>
      </c>
      <c r="M85">
        <v>0.18365529829772717</v>
      </c>
      <c r="N85">
        <v>9.3128302936625111</v>
      </c>
      <c r="O85">
        <v>7.05115749601846</v>
      </c>
      <c r="P85">
        <v>2.7648009848804493</v>
      </c>
      <c r="Q85">
        <v>0</v>
      </c>
      <c r="R85">
        <v>0</v>
      </c>
      <c r="S85">
        <v>7.0124624950299197E-2</v>
      </c>
    </row>
    <row r="86" spans="1:19" x14ac:dyDescent="0.25">
      <c r="A86" t="s">
        <v>86</v>
      </c>
      <c r="B86">
        <v>8.9202082538638727</v>
      </c>
      <c r="C86">
        <v>3.4996747201340561</v>
      </c>
      <c r="D86">
        <v>0.51336403535047825</v>
      </c>
      <c r="E86">
        <v>0.66641508335760458</v>
      </c>
      <c r="F86">
        <v>0</v>
      </c>
      <c r="G86">
        <v>0.23337789672870266</v>
      </c>
      <c r="H86">
        <v>5.4338211411657342</v>
      </c>
      <c r="I86">
        <v>5.2538643904491771</v>
      </c>
      <c r="J86">
        <v>2.8965505654599002</v>
      </c>
      <c r="K86">
        <v>5.7963767453143758E-2</v>
      </c>
      <c r="L86">
        <v>0</v>
      </c>
      <c r="M86">
        <v>0.24255286560357958</v>
      </c>
      <c r="N86">
        <v>6.3737569775696779</v>
      </c>
      <c r="O86">
        <v>5.3569057013747425</v>
      </c>
      <c r="P86">
        <v>2.9988114887347792</v>
      </c>
      <c r="Q86">
        <v>0.17980153010864747</v>
      </c>
      <c r="R86">
        <v>0</v>
      </c>
      <c r="S86">
        <v>2.4345259807462643E-2</v>
      </c>
    </row>
    <row r="87" spans="1:19" x14ac:dyDescent="0.25">
      <c r="A87" t="s">
        <v>87</v>
      </c>
      <c r="B87">
        <v>292.42339201375074</v>
      </c>
      <c r="C87">
        <v>186.42723317000554</v>
      </c>
      <c r="D87">
        <v>66.71353236092142</v>
      </c>
      <c r="E87">
        <v>27.346238384968732</v>
      </c>
      <c r="F87">
        <v>32.529342524425815</v>
      </c>
      <c r="G87">
        <v>16.930569515369694</v>
      </c>
      <c r="H87">
        <v>345.47555057692142</v>
      </c>
      <c r="I87">
        <v>319.33298957202447</v>
      </c>
      <c r="J87">
        <v>280.25656821253546</v>
      </c>
      <c r="K87">
        <v>4.134497602931237</v>
      </c>
      <c r="L87">
        <v>14.22227991292365</v>
      </c>
      <c r="M87">
        <v>12.978802204222509</v>
      </c>
      <c r="N87">
        <v>469.22492814786909</v>
      </c>
      <c r="O87">
        <v>439.92928412852763</v>
      </c>
      <c r="P87">
        <v>378.38629706042821</v>
      </c>
      <c r="Q87">
        <v>2.749536919888623</v>
      </c>
      <c r="R87">
        <v>15.362905172351244</v>
      </c>
      <c r="S87">
        <v>26.676604210726907</v>
      </c>
    </row>
    <row r="88" spans="1:19" x14ac:dyDescent="0.25">
      <c r="A88" t="s">
        <v>88</v>
      </c>
      <c r="B88">
        <v>0</v>
      </c>
      <c r="C88">
        <v>0</v>
      </c>
      <c r="D88">
        <v>0</v>
      </c>
      <c r="E88">
        <v>2.5738909144899011</v>
      </c>
      <c r="F88">
        <v>0</v>
      </c>
      <c r="G88">
        <v>0</v>
      </c>
      <c r="H88">
        <v>0</v>
      </c>
      <c r="I88">
        <v>0</v>
      </c>
      <c r="J88">
        <v>0</v>
      </c>
      <c r="K88">
        <v>0.26673017486054124</v>
      </c>
      <c r="L88">
        <v>0</v>
      </c>
      <c r="M88">
        <v>0</v>
      </c>
      <c r="N88">
        <v>0</v>
      </c>
      <c r="O88">
        <v>0</v>
      </c>
      <c r="P88">
        <v>0</v>
      </c>
      <c r="Q88">
        <v>1.3795280891633495</v>
      </c>
      <c r="R88">
        <v>0</v>
      </c>
      <c r="S88">
        <v>0</v>
      </c>
    </row>
    <row r="89" spans="1:19" x14ac:dyDescent="0.25">
      <c r="A89" t="s">
        <v>89</v>
      </c>
      <c r="B89">
        <v>6.2479443068576899</v>
      </c>
      <c r="C89">
        <v>3.4064096407326749</v>
      </c>
      <c r="D89">
        <v>0.97189250180989029</v>
      </c>
      <c r="E89">
        <v>0</v>
      </c>
      <c r="F89">
        <v>0</v>
      </c>
      <c r="G89">
        <v>0.53625601351580721</v>
      </c>
      <c r="H89">
        <v>3.0132796236011732</v>
      </c>
      <c r="I89">
        <v>2.7868189930260114</v>
      </c>
      <c r="J89">
        <v>1.7168433186920782</v>
      </c>
      <c r="K89">
        <v>0</v>
      </c>
      <c r="L89">
        <v>0</v>
      </c>
      <c r="M89">
        <v>0.22524843683952397</v>
      </c>
      <c r="N89">
        <v>7.3833132814603895</v>
      </c>
      <c r="O89">
        <v>5.7135436648854974</v>
      </c>
      <c r="P89">
        <v>4.9122580283256445</v>
      </c>
      <c r="Q89">
        <v>0</v>
      </c>
      <c r="R89">
        <v>0</v>
      </c>
      <c r="S89">
        <v>0.34089979336192472</v>
      </c>
    </row>
    <row r="90" spans="1:19" x14ac:dyDescent="0.25">
      <c r="A90" t="s">
        <v>241</v>
      </c>
      <c r="B90">
        <v>0</v>
      </c>
      <c r="C90">
        <v>0</v>
      </c>
      <c r="D90">
        <v>0</v>
      </c>
      <c r="E90">
        <v>6.6038139809076153</v>
      </c>
      <c r="F90">
        <v>0</v>
      </c>
      <c r="G90">
        <v>0</v>
      </c>
      <c r="H90">
        <v>0</v>
      </c>
      <c r="I90">
        <v>0</v>
      </c>
      <c r="J90">
        <v>0</v>
      </c>
      <c r="K90">
        <v>0.23077047347506427</v>
      </c>
      <c r="L90">
        <v>0</v>
      </c>
      <c r="M90">
        <v>0</v>
      </c>
      <c r="N90">
        <v>0</v>
      </c>
      <c r="O90">
        <v>0</v>
      </c>
      <c r="P90">
        <v>0</v>
      </c>
      <c r="Q90">
        <v>0.2422312440201273</v>
      </c>
      <c r="R90">
        <v>0</v>
      </c>
      <c r="S90">
        <v>0</v>
      </c>
    </row>
    <row r="91" spans="1:19" x14ac:dyDescent="0.25">
      <c r="A91" t="s">
        <v>90</v>
      </c>
      <c r="B91">
        <v>0</v>
      </c>
      <c r="C91">
        <v>0</v>
      </c>
      <c r="D91">
        <v>0</v>
      </c>
      <c r="E91">
        <v>13.699461599906938</v>
      </c>
      <c r="F91">
        <v>3.4908050955931338</v>
      </c>
      <c r="G91">
        <v>1.051287372510914</v>
      </c>
      <c r="H91">
        <v>0</v>
      </c>
      <c r="I91">
        <v>0</v>
      </c>
      <c r="J91">
        <v>0</v>
      </c>
      <c r="K91">
        <v>4.3456853115245453</v>
      </c>
      <c r="L91">
        <v>2.8372491567939186</v>
      </c>
      <c r="M91">
        <v>1.53854666747626</v>
      </c>
      <c r="N91">
        <v>0</v>
      </c>
      <c r="O91">
        <v>0</v>
      </c>
      <c r="P91">
        <v>0</v>
      </c>
      <c r="Q91">
        <v>5.7656233058230448</v>
      </c>
      <c r="R91">
        <v>3.7247662768685839</v>
      </c>
      <c r="S91">
        <v>1.6393521914582705</v>
      </c>
    </row>
    <row r="92" spans="1:19" x14ac:dyDescent="0.25">
      <c r="A92" t="s">
        <v>91</v>
      </c>
      <c r="B92">
        <v>0</v>
      </c>
      <c r="C92">
        <v>0</v>
      </c>
      <c r="D92">
        <v>0</v>
      </c>
      <c r="E92">
        <v>1.4427369823294838</v>
      </c>
      <c r="F92">
        <v>0</v>
      </c>
      <c r="G92">
        <v>0</v>
      </c>
      <c r="H92">
        <v>0</v>
      </c>
      <c r="I92">
        <v>0</v>
      </c>
      <c r="J92">
        <v>0</v>
      </c>
      <c r="K92">
        <v>0.69843915216188845</v>
      </c>
      <c r="L92">
        <v>0</v>
      </c>
      <c r="M92">
        <v>0</v>
      </c>
      <c r="N92">
        <v>0</v>
      </c>
      <c r="O92">
        <v>0</v>
      </c>
      <c r="P92">
        <v>0</v>
      </c>
      <c r="Q92">
        <v>0.69892292314651749</v>
      </c>
      <c r="R92">
        <v>0</v>
      </c>
      <c r="S92">
        <v>0</v>
      </c>
    </row>
    <row r="93" spans="1:19" x14ac:dyDescent="0.25">
      <c r="A93" t="s">
        <v>92</v>
      </c>
      <c r="B93">
        <v>0</v>
      </c>
      <c r="C93">
        <v>0</v>
      </c>
      <c r="D93">
        <v>0</v>
      </c>
      <c r="E93">
        <v>0</v>
      </c>
      <c r="F93">
        <v>0</v>
      </c>
      <c r="G93">
        <v>0</v>
      </c>
      <c r="H93">
        <v>0</v>
      </c>
      <c r="I93">
        <v>0</v>
      </c>
      <c r="J93">
        <v>0</v>
      </c>
      <c r="K93">
        <v>0</v>
      </c>
      <c r="L93">
        <v>0</v>
      </c>
      <c r="M93">
        <v>0</v>
      </c>
      <c r="N93">
        <v>0</v>
      </c>
      <c r="O93">
        <v>0</v>
      </c>
      <c r="P93">
        <v>0</v>
      </c>
      <c r="Q93">
        <v>0</v>
      </c>
      <c r="R93">
        <v>0</v>
      </c>
      <c r="S93">
        <v>0</v>
      </c>
    </row>
    <row r="94" spans="1:19" x14ac:dyDescent="0.25">
      <c r="A94" t="s">
        <v>93</v>
      </c>
      <c r="B94">
        <v>0</v>
      </c>
      <c r="C94">
        <v>0</v>
      </c>
      <c r="D94">
        <v>0</v>
      </c>
      <c r="E94">
        <v>1.1443544767689513</v>
      </c>
      <c r="F94">
        <v>0</v>
      </c>
      <c r="G94">
        <v>0</v>
      </c>
      <c r="H94">
        <v>0</v>
      </c>
      <c r="I94">
        <v>0</v>
      </c>
      <c r="J94">
        <v>0</v>
      </c>
      <c r="K94">
        <v>0.7078927306046966</v>
      </c>
      <c r="L94">
        <v>0</v>
      </c>
      <c r="M94">
        <v>0</v>
      </c>
      <c r="N94">
        <v>0</v>
      </c>
      <c r="O94">
        <v>0</v>
      </c>
      <c r="P94">
        <v>0</v>
      </c>
      <c r="Q94">
        <v>0.87302097910141097</v>
      </c>
      <c r="R94">
        <v>0</v>
      </c>
      <c r="S94">
        <v>0</v>
      </c>
    </row>
    <row r="95" spans="1:19" x14ac:dyDescent="0.25">
      <c r="A95" t="s">
        <v>94</v>
      </c>
      <c r="B95">
        <v>1.597166358787282</v>
      </c>
      <c r="C95">
        <v>0</v>
      </c>
      <c r="D95">
        <v>0</v>
      </c>
      <c r="E95">
        <v>0</v>
      </c>
      <c r="F95">
        <v>0</v>
      </c>
      <c r="G95">
        <v>0</v>
      </c>
      <c r="H95">
        <v>0.15018942756010226</v>
      </c>
      <c r="I95">
        <v>0</v>
      </c>
      <c r="J95">
        <v>0</v>
      </c>
      <c r="K95">
        <v>0</v>
      </c>
      <c r="L95">
        <v>0</v>
      </c>
      <c r="M95">
        <v>0</v>
      </c>
      <c r="N95">
        <v>0.53316217532680177</v>
      </c>
      <c r="O95">
        <v>0</v>
      </c>
      <c r="P95">
        <v>0</v>
      </c>
      <c r="Q95">
        <v>0</v>
      </c>
      <c r="R95">
        <v>0</v>
      </c>
      <c r="S95">
        <v>0</v>
      </c>
    </row>
    <row r="96" spans="1:19" x14ac:dyDescent="0.25">
      <c r="A96" t="s">
        <v>95</v>
      </c>
      <c r="B96">
        <v>0</v>
      </c>
      <c r="C96">
        <v>0</v>
      </c>
      <c r="D96">
        <v>0</v>
      </c>
      <c r="E96">
        <v>1.2032975405166173</v>
      </c>
      <c r="F96">
        <v>0</v>
      </c>
      <c r="G96">
        <v>0</v>
      </c>
      <c r="H96">
        <v>0</v>
      </c>
      <c r="I96">
        <v>0</v>
      </c>
      <c r="J96">
        <v>0</v>
      </c>
      <c r="K96">
        <v>0.21540387522953397</v>
      </c>
      <c r="L96">
        <v>0</v>
      </c>
      <c r="M96">
        <v>0</v>
      </c>
      <c r="N96">
        <v>0</v>
      </c>
      <c r="O96">
        <v>0</v>
      </c>
      <c r="P96">
        <v>0</v>
      </c>
      <c r="Q96">
        <v>0.85854301110940268</v>
      </c>
      <c r="R96">
        <v>0</v>
      </c>
      <c r="S96">
        <v>0</v>
      </c>
    </row>
    <row r="97" spans="1:19" x14ac:dyDescent="0.25">
      <c r="A97" t="s">
        <v>96</v>
      </c>
      <c r="B97">
        <v>0</v>
      </c>
      <c r="C97">
        <v>0</v>
      </c>
      <c r="D97">
        <v>0</v>
      </c>
      <c r="E97">
        <v>0.34756809634777647</v>
      </c>
      <c r="F97">
        <v>0</v>
      </c>
      <c r="G97">
        <v>0</v>
      </c>
      <c r="H97">
        <v>0</v>
      </c>
      <c r="I97">
        <v>0</v>
      </c>
      <c r="J97">
        <v>0</v>
      </c>
      <c r="K97">
        <v>0.37625337788274676</v>
      </c>
      <c r="L97">
        <v>0</v>
      </c>
      <c r="M97">
        <v>0</v>
      </c>
      <c r="N97">
        <v>0</v>
      </c>
      <c r="O97">
        <v>0</v>
      </c>
      <c r="P97">
        <v>0</v>
      </c>
      <c r="Q97">
        <v>0.82769980564630552</v>
      </c>
      <c r="R97">
        <v>0</v>
      </c>
      <c r="S97">
        <v>0</v>
      </c>
    </row>
    <row r="98" spans="1:19" x14ac:dyDescent="0.25">
      <c r="A98" t="s">
        <v>97</v>
      </c>
      <c r="B98">
        <v>0</v>
      </c>
      <c r="C98">
        <v>0</v>
      </c>
      <c r="D98">
        <v>0</v>
      </c>
      <c r="E98">
        <v>0</v>
      </c>
      <c r="F98">
        <v>0</v>
      </c>
      <c r="G98">
        <v>0</v>
      </c>
      <c r="H98">
        <v>0</v>
      </c>
      <c r="I98">
        <v>0</v>
      </c>
      <c r="J98">
        <v>0</v>
      </c>
      <c r="K98">
        <v>0</v>
      </c>
      <c r="L98">
        <v>0</v>
      </c>
      <c r="M98">
        <v>0</v>
      </c>
      <c r="N98">
        <v>0</v>
      </c>
      <c r="O98">
        <v>0</v>
      </c>
      <c r="P98">
        <v>0</v>
      </c>
      <c r="Q98">
        <v>0</v>
      </c>
      <c r="R98">
        <v>0</v>
      </c>
      <c r="S98">
        <v>0</v>
      </c>
    </row>
    <row r="99" spans="1:19" x14ac:dyDescent="0.25">
      <c r="A99" t="s">
        <v>98</v>
      </c>
      <c r="B99">
        <v>125.68463451413784</v>
      </c>
      <c r="C99">
        <v>75.380030267653865</v>
      </c>
      <c r="D99">
        <v>12.825659712391321</v>
      </c>
      <c r="E99">
        <v>13.483576956954389</v>
      </c>
      <c r="F99">
        <v>7.8877438069529431</v>
      </c>
      <c r="G99">
        <v>3.8146443333440549</v>
      </c>
      <c r="H99">
        <v>124.41367925412401</v>
      </c>
      <c r="I99">
        <v>117.52896646503929</v>
      </c>
      <c r="J99">
        <v>87.689746246200258</v>
      </c>
      <c r="K99">
        <v>1.6171824377115158</v>
      </c>
      <c r="L99">
        <v>4.1387371172572545</v>
      </c>
      <c r="M99">
        <v>8.1123762328899343</v>
      </c>
      <c r="N99">
        <v>162.85811981438738</v>
      </c>
      <c r="O99">
        <v>138.38987803947632</v>
      </c>
      <c r="P99">
        <v>105.55994955284166</v>
      </c>
      <c r="Q99">
        <v>3.1414281517147788</v>
      </c>
      <c r="R99">
        <v>17.445964524622799</v>
      </c>
      <c r="S99">
        <v>15.277459593346956</v>
      </c>
    </row>
    <row r="100" spans="1:19" x14ac:dyDescent="0.25">
      <c r="A100" t="s">
        <v>99</v>
      </c>
      <c r="B100">
        <v>0</v>
      </c>
      <c r="C100">
        <v>22.026319117700531</v>
      </c>
      <c r="D100">
        <v>0</v>
      </c>
      <c r="E100">
        <v>0.54802656363555358</v>
      </c>
      <c r="F100">
        <v>0</v>
      </c>
      <c r="G100">
        <v>0</v>
      </c>
      <c r="H100">
        <v>0</v>
      </c>
      <c r="I100">
        <v>11.698300204062427</v>
      </c>
      <c r="J100">
        <v>0</v>
      </c>
      <c r="K100">
        <v>0.13310093740000017</v>
      </c>
      <c r="L100">
        <v>0</v>
      </c>
      <c r="M100">
        <v>0</v>
      </c>
      <c r="N100">
        <v>0</v>
      </c>
      <c r="O100">
        <v>27.916216972234842</v>
      </c>
      <c r="P100">
        <v>0</v>
      </c>
      <c r="Q100">
        <v>1.1420044996398875</v>
      </c>
      <c r="R100">
        <v>0</v>
      </c>
      <c r="S100">
        <v>0</v>
      </c>
    </row>
    <row r="101" spans="1:19" x14ac:dyDescent="0.25">
      <c r="A101" t="s">
        <v>100</v>
      </c>
      <c r="B101">
        <v>0</v>
      </c>
      <c r="C101">
        <v>0</v>
      </c>
      <c r="D101">
        <v>0</v>
      </c>
      <c r="E101">
        <v>21.659807878259809</v>
      </c>
      <c r="F101">
        <v>4.7209981939677661</v>
      </c>
      <c r="G101">
        <v>0</v>
      </c>
      <c r="H101">
        <v>0</v>
      </c>
      <c r="I101">
        <v>0</v>
      </c>
      <c r="J101">
        <v>0</v>
      </c>
      <c r="K101">
        <v>4.4947576899071491</v>
      </c>
      <c r="L101">
        <v>3.7014350008995343</v>
      </c>
      <c r="M101">
        <v>0</v>
      </c>
      <c r="N101">
        <v>0</v>
      </c>
      <c r="O101">
        <v>0</v>
      </c>
      <c r="P101">
        <v>0</v>
      </c>
      <c r="Q101">
        <v>7.5723122717232032</v>
      </c>
      <c r="R101">
        <v>3.8564674531122862</v>
      </c>
      <c r="S101">
        <v>0</v>
      </c>
    </row>
    <row r="102" spans="1:19" x14ac:dyDescent="0.25">
      <c r="A102" t="s">
        <v>101</v>
      </c>
      <c r="B102">
        <v>0</v>
      </c>
      <c r="C102">
        <v>0</v>
      </c>
      <c r="D102">
        <v>0</v>
      </c>
      <c r="E102">
        <v>16.543193806578739</v>
      </c>
      <c r="F102">
        <v>9.7519969469159271</v>
      </c>
      <c r="G102">
        <v>1.1986784601421634</v>
      </c>
      <c r="H102">
        <v>0</v>
      </c>
      <c r="I102">
        <v>0</v>
      </c>
      <c r="J102">
        <v>0</v>
      </c>
      <c r="K102">
        <v>3.2753236666848204</v>
      </c>
      <c r="L102">
        <v>2.9120617126880757</v>
      </c>
      <c r="M102">
        <v>1.3917480416417549</v>
      </c>
      <c r="N102">
        <v>0</v>
      </c>
      <c r="O102">
        <v>0</v>
      </c>
      <c r="P102">
        <v>0</v>
      </c>
      <c r="Q102">
        <v>5.885131953521582</v>
      </c>
      <c r="R102">
        <v>4.3788680243500639</v>
      </c>
      <c r="S102">
        <v>2.1609792637113818</v>
      </c>
    </row>
    <row r="103" spans="1:19" x14ac:dyDescent="0.25">
      <c r="A103" t="s">
        <v>102</v>
      </c>
      <c r="B103">
        <v>5.7963802704549208</v>
      </c>
      <c r="C103">
        <v>2.8688869278099118</v>
      </c>
      <c r="D103">
        <v>0</v>
      </c>
      <c r="E103">
        <v>0</v>
      </c>
      <c r="F103">
        <v>0</v>
      </c>
      <c r="G103">
        <v>1.4995650683116577</v>
      </c>
      <c r="H103">
        <v>1.8430130597958458</v>
      </c>
      <c r="I103">
        <v>1.6823173704826788</v>
      </c>
      <c r="J103">
        <v>0</v>
      </c>
      <c r="K103">
        <v>0</v>
      </c>
      <c r="L103">
        <v>0</v>
      </c>
      <c r="M103">
        <v>1.1961285635429411</v>
      </c>
      <c r="N103">
        <v>5.2820345844618046</v>
      </c>
      <c r="O103">
        <v>4.4871675754706191</v>
      </c>
      <c r="P103">
        <v>0</v>
      </c>
      <c r="Q103">
        <v>0</v>
      </c>
      <c r="R103">
        <v>0</v>
      </c>
      <c r="S103">
        <v>3.8027953500499589</v>
      </c>
    </row>
    <row r="104" spans="1:19" x14ac:dyDescent="0.25">
      <c r="A104" t="s">
        <v>265</v>
      </c>
      <c r="B104">
        <v>4.8317681655100584</v>
      </c>
      <c r="C104">
        <v>1.472778252633236</v>
      </c>
      <c r="D104">
        <v>0</v>
      </c>
      <c r="E104">
        <v>0</v>
      </c>
      <c r="F104">
        <v>0</v>
      </c>
      <c r="G104">
        <v>0</v>
      </c>
      <c r="H104">
        <v>3.373880645906663</v>
      </c>
      <c r="I104">
        <v>3.0673085784181504</v>
      </c>
      <c r="J104">
        <v>0</v>
      </c>
      <c r="K104">
        <v>0</v>
      </c>
      <c r="L104">
        <v>0</v>
      </c>
      <c r="M104">
        <v>0</v>
      </c>
      <c r="N104">
        <v>2.3664511326759805</v>
      </c>
      <c r="O104">
        <v>2.0305149791353463</v>
      </c>
      <c r="P104">
        <v>0</v>
      </c>
      <c r="Q104">
        <v>0</v>
      </c>
      <c r="R104">
        <v>0</v>
      </c>
      <c r="S104">
        <v>0</v>
      </c>
    </row>
    <row r="105" spans="1:19" x14ac:dyDescent="0.25">
      <c r="A105" t="s">
        <v>104</v>
      </c>
      <c r="B105">
        <v>0</v>
      </c>
      <c r="C105">
        <v>0</v>
      </c>
      <c r="D105">
        <v>0</v>
      </c>
      <c r="E105">
        <v>18.637672885056986</v>
      </c>
      <c r="F105">
        <v>1.3449409823999507</v>
      </c>
      <c r="G105">
        <v>0</v>
      </c>
      <c r="H105">
        <v>0</v>
      </c>
      <c r="I105">
        <v>0</v>
      </c>
      <c r="J105">
        <v>0</v>
      </c>
      <c r="K105">
        <v>0.55431332024740521</v>
      </c>
      <c r="L105">
        <v>0.13545702814372579</v>
      </c>
      <c r="M105">
        <v>0</v>
      </c>
      <c r="N105">
        <v>0</v>
      </c>
      <c r="O105">
        <v>0</v>
      </c>
      <c r="P105">
        <v>0</v>
      </c>
      <c r="Q105">
        <v>2.1524132707085388</v>
      </c>
      <c r="R105">
        <v>0.44158947546612143</v>
      </c>
      <c r="S105">
        <v>0</v>
      </c>
    </row>
    <row r="106" spans="1:19" x14ac:dyDescent="0.25">
      <c r="A106" t="s">
        <v>242</v>
      </c>
      <c r="B106">
        <v>3.7080003653316265</v>
      </c>
      <c r="C106">
        <v>2.1278470326284609</v>
      </c>
      <c r="D106">
        <v>0</v>
      </c>
      <c r="E106">
        <v>4.0094738081838797</v>
      </c>
      <c r="F106">
        <v>0</v>
      </c>
      <c r="G106">
        <v>0</v>
      </c>
      <c r="H106">
        <v>0.54831439439258833</v>
      </c>
      <c r="I106">
        <v>0.50570842891839551</v>
      </c>
      <c r="J106">
        <v>0</v>
      </c>
      <c r="K106">
        <v>0.27445988351427264</v>
      </c>
      <c r="L106">
        <v>0</v>
      </c>
      <c r="M106">
        <v>0</v>
      </c>
      <c r="N106">
        <v>0.80117385537678854</v>
      </c>
      <c r="O106">
        <v>0.58967272117279923</v>
      </c>
      <c r="P106">
        <v>0</v>
      </c>
      <c r="Q106">
        <v>0.68453346388598868</v>
      </c>
      <c r="R106">
        <v>0</v>
      </c>
      <c r="S106">
        <v>0</v>
      </c>
    </row>
    <row r="107" spans="1:19" x14ac:dyDescent="0.25">
      <c r="A107" t="s">
        <v>105</v>
      </c>
      <c r="B107">
        <v>0</v>
      </c>
      <c r="C107">
        <v>0</v>
      </c>
      <c r="D107">
        <v>0</v>
      </c>
      <c r="E107">
        <v>1.5891844823580523</v>
      </c>
      <c r="F107">
        <v>0.37614377707478219</v>
      </c>
      <c r="G107">
        <v>0</v>
      </c>
      <c r="H107">
        <v>0</v>
      </c>
      <c r="I107">
        <v>0</v>
      </c>
      <c r="J107">
        <v>0</v>
      </c>
      <c r="K107">
        <v>0.91152836738995413</v>
      </c>
      <c r="L107">
        <v>0.25204930018212379</v>
      </c>
      <c r="M107">
        <v>0</v>
      </c>
      <c r="N107">
        <v>0</v>
      </c>
      <c r="O107">
        <v>0</v>
      </c>
      <c r="P107">
        <v>0</v>
      </c>
      <c r="Q107">
        <v>0.99023540672742338</v>
      </c>
      <c r="R107">
        <v>0.7628490838140729</v>
      </c>
      <c r="S107">
        <v>0</v>
      </c>
    </row>
    <row r="108" spans="1:19" x14ac:dyDescent="0.25">
      <c r="A108" t="s">
        <v>106</v>
      </c>
      <c r="B108">
        <v>0</v>
      </c>
      <c r="C108">
        <v>0</v>
      </c>
      <c r="D108">
        <v>0</v>
      </c>
      <c r="E108">
        <v>0</v>
      </c>
      <c r="F108">
        <v>0.56514842815851918</v>
      </c>
      <c r="G108">
        <v>0</v>
      </c>
      <c r="H108">
        <v>0</v>
      </c>
      <c r="I108">
        <v>0</v>
      </c>
      <c r="J108">
        <v>0</v>
      </c>
      <c r="K108">
        <v>0</v>
      </c>
      <c r="L108">
        <v>1.3516651053068705</v>
      </c>
      <c r="M108">
        <v>0</v>
      </c>
      <c r="N108">
        <v>0</v>
      </c>
      <c r="O108">
        <v>0</v>
      </c>
      <c r="P108">
        <v>0</v>
      </c>
      <c r="Q108">
        <v>0</v>
      </c>
      <c r="R108">
        <v>2.1053733408820197</v>
      </c>
      <c r="S108">
        <v>0</v>
      </c>
    </row>
    <row r="109" spans="1:19" x14ac:dyDescent="0.25">
      <c r="A109" t="s">
        <v>107</v>
      </c>
      <c r="B109">
        <v>0</v>
      </c>
      <c r="C109">
        <v>0</v>
      </c>
      <c r="D109">
        <v>0</v>
      </c>
      <c r="E109">
        <v>2.307937322902073</v>
      </c>
      <c r="F109">
        <v>0</v>
      </c>
      <c r="G109">
        <v>0</v>
      </c>
      <c r="H109">
        <v>0</v>
      </c>
      <c r="I109">
        <v>0</v>
      </c>
      <c r="J109">
        <v>0</v>
      </c>
      <c r="K109">
        <v>0.48213113787814721</v>
      </c>
      <c r="L109">
        <v>0</v>
      </c>
      <c r="M109">
        <v>0</v>
      </c>
      <c r="N109">
        <v>0</v>
      </c>
      <c r="O109">
        <v>0</v>
      </c>
      <c r="P109">
        <v>0</v>
      </c>
      <c r="Q109">
        <v>1.6009246866844629</v>
      </c>
      <c r="R109">
        <v>0</v>
      </c>
      <c r="S109">
        <v>0</v>
      </c>
    </row>
    <row r="110" spans="1:19" x14ac:dyDescent="0.25">
      <c r="A110" t="s">
        <v>243</v>
      </c>
      <c r="B110">
        <v>0</v>
      </c>
      <c r="C110">
        <v>0</v>
      </c>
      <c r="D110">
        <v>0</v>
      </c>
      <c r="E110">
        <v>1.0315210414912166</v>
      </c>
      <c r="F110">
        <v>0</v>
      </c>
      <c r="G110">
        <v>0</v>
      </c>
      <c r="H110">
        <v>0</v>
      </c>
      <c r="I110">
        <v>0</v>
      </c>
      <c r="J110">
        <v>0</v>
      </c>
      <c r="K110">
        <v>0.22496777502288573</v>
      </c>
      <c r="L110">
        <v>0</v>
      </c>
      <c r="M110">
        <v>0</v>
      </c>
      <c r="N110">
        <v>0</v>
      </c>
      <c r="O110">
        <v>0</v>
      </c>
      <c r="P110">
        <v>0</v>
      </c>
      <c r="Q110">
        <v>0.90974740938658938</v>
      </c>
      <c r="R110">
        <v>0</v>
      </c>
      <c r="S110">
        <v>0</v>
      </c>
    </row>
    <row r="111" spans="1:19" x14ac:dyDescent="0.25">
      <c r="A111" t="s">
        <v>108</v>
      </c>
      <c r="B111">
        <v>1.3968292413872314</v>
      </c>
      <c r="C111">
        <v>0.75732391532738108</v>
      </c>
      <c r="D111">
        <v>0</v>
      </c>
      <c r="E111">
        <v>0</v>
      </c>
      <c r="F111">
        <v>0</v>
      </c>
      <c r="G111">
        <v>0</v>
      </c>
      <c r="H111">
        <v>0.21669524775572416</v>
      </c>
      <c r="I111">
        <v>0.14259243306198074</v>
      </c>
      <c r="J111">
        <v>0</v>
      </c>
      <c r="K111">
        <v>0</v>
      </c>
      <c r="L111">
        <v>0</v>
      </c>
      <c r="M111">
        <v>0</v>
      </c>
      <c r="N111">
        <v>1.1971541631784164</v>
      </c>
      <c r="O111">
        <v>1.017956452562244</v>
      </c>
      <c r="P111">
        <v>0</v>
      </c>
      <c r="Q111">
        <v>0</v>
      </c>
      <c r="R111">
        <v>0</v>
      </c>
      <c r="S111">
        <v>0</v>
      </c>
    </row>
    <row r="112" spans="1:19" x14ac:dyDescent="0.25">
      <c r="A112" t="s">
        <v>109</v>
      </c>
      <c r="B112">
        <v>0</v>
      </c>
      <c r="C112">
        <v>0</v>
      </c>
      <c r="D112">
        <v>0</v>
      </c>
      <c r="E112">
        <v>3.4184601523942106</v>
      </c>
      <c r="F112">
        <v>0.57363022938282116</v>
      </c>
      <c r="G112">
        <v>0</v>
      </c>
      <c r="H112">
        <v>0</v>
      </c>
      <c r="I112">
        <v>0</v>
      </c>
      <c r="J112">
        <v>0</v>
      </c>
      <c r="K112">
        <v>1.0432451609767059</v>
      </c>
      <c r="L112">
        <v>0.43968829399890569</v>
      </c>
      <c r="M112">
        <v>0</v>
      </c>
      <c r="N112">
        <v>0</v>
      </c>
      <c r="O112">
        <v>0</v>
      </c>
      <c r="P112">
        <v>0</v>
      </c>
      <c r="Q112">
        <v>5.9036882001112021</v>
      </c>
      <c r="R112">
        <v>5.2697084960722211</v>
      </c>
      <c r="S112">
        <v>0</v>
      </c>
    </row>
    <row r="113" spans="1:19" x14ac:dyDescent="0.25">
      <c r="A113" t="s">
        <v>110</v>
      </c>
      <c r="B113">
        <v>5.1842673995980277</v>
      </c>
      <c r="C113">
        <v>2.196117078844281</v>
      </c>
      <c r="D113">
        <v>0</v>
      </c>
      <c r="E113">
        <v>0</v>
      </c>
      <c r="F113">
        <v>0</v>
      </c>
      <c r="G113">
        <v>0</v>
      </c>
      <c r="H113">
        <v>0.8462576615982379</v>
      </c>
      <c r="I113">
        <v>0.68124827417610556</v>
      </c>
      <c r="J113">
        <v>0</v>
      </c>
      <c r="K113">
        <v>0</v>
      </c>
      <c r="L113">
        <v>0</v>
      </c>
      <c r="M113">
        <v>0</v>
      </c>
      <c r="N113">
        <v>3.2868649956576932</v>
      </c>
      <c r="O113">
        <v>2.3756776493658891</v>
      </c>
      <c r="P113">
        <v>0</v>
      </c>
      <c r="Q113">
        <v>0</v>
      </c>
      <c r="R113">
        <v>0</v>
      </c>
      <c r="S113">
        <v>0</v>
      </c>
    </row>
    <row r="114" spans="1:19" x14ac:dyDescent="0.25">
      <c r="A114" t="s">
        <v>111</v>
      </c>
      <c r="B114">
        <v>29.983083167042214</v>
      </c>
      <c r="C114">
        <v>0</v>
      </c>
      <c r="D114">
        <v>2.828166402273899</v>
      </c>
      <c r="E114">
        <v>7.5931152747823454</v>
      </c>
      <c r="F114">
        <v>0</v>
      </c>
      <c r="G114">
        <v>0.86872933597634239</v>
      </c>
      <c r="H114">
        <v>12.004839231554397</v>
      </c>
      <c r="I114">
        <v>0</v>
      </c>
      <c r="J114">
        <v>9.7806365316542596</v>
      </c>
      <c r="K114">
        <v>0.1506395854856841</v>
      </c>
      <c r="L114">
        <v>0.15421491067123247</v>
      </c>
      <c r="M114">
        <v>0.403281891785853</v>
      </c>
      <c r="N114">
        <v>35.395919040246206</v>
      </c>
      <c r="O114">
        <v>0</v>
      </c>
      <c r="P114">
        <v>18.512659355951772</v>
      </c>
      <c r="Q114">
        <v>2.957506142760721</v>
      </c>
      <c r="R114">
        <v>4.1047942771862989</v>
      </c>
      <c r="S114">
        <v>2.058693565060433</v>
      </c>
    </row>
    <row r="115" spans="1:19" x14ac:dyDescent="0.25">
      <c r="A115" t="s">
        <v>112</v>
      </c>
      <c r="B115">
        <v>3.6929209991233174</v>
      </c>
      <c r="C115">
        <v>0</v>
      </c>
      <c r="D115">
        <v>0</v>
      </c>
      <c r="E115">
        <v>0</v>
      </c>
      <c r="F115">
        <v>0</v>
      </c>
      <c r="G115">
        <v>0</v>
      </c>
      <c r="H115">
        <v>1.4075640505185838</v>
      </c>
      <c r="I115">
        <v>0</v>
      </c>
      <c r="J115">
        <v>0</v>
      </c>
      <c r="K115">
        <v>0</v>
      </c>
      <c r="L115">
        <v>0</v>
      </c>
      <c r="M115">
        <v>0</v>
      </c>
      <c r="N115">
        <v>1.311782360206855</v>
      </c>
      <c r="O115">
        <v>0</v>
      </c>
      <c r="P115">
        <v>0</v>
      </c>
      <c r="Q115">
        <v>0</v>
      </c>
      <c r="R115">
        <v>0</v>
      </c>
      <c r="S115">
        <v>0</v>
      </c>
    </row>
    <row r="116" spans="1:19" x14ac:dyDescent="0.25">
      <c r="A116" t="s">
        <v>113</v>
      </c>
      <c r="B116">
        <v>0</v>
      </c>
      <c r="C116">
        <v>0</v>
      </c>
      <c r="D116">
        <v>0</v>
      </c>
      <c r="E116">
        <v>11.224337615556761</v>
      </c>
      <c r="F116">
        <v>3.4896948785657402</v>
      </c>
      <c r="G116">
        <v>0</v>
      </c>
      <c r="H116">
        <v>0</v>
      </c>
      <c r="I116">
        <v>0</v>
      </c>
      <c r="J116">
        <v>0</v>
      </c>
      <c r="K116">
        <v>0.21991691858030368</v>
      </c>
      <c r="L116">
        <v>9.636612403354014E-2</v>
      </c>
      <c r="M116">
        <v>0</v>
      </c>
      <c r="N116">
        <v>0</v>
      </c>
      <c r="O116">
        <v>0</v>
      </c>
      <c r="P116">
        <v>0</v>
      </c>
      <c r="Q116">
        <v>3.2124737696249275</v>
      </c>
      <c r="R116">
        <v>1.4436645711158385</v>
      </c>
      <c r="S116">
        <v>0</v>
      </c>
    </row>
    <row r="117" spans="1:19" x14ac:dyDescent="0.25">
      <c r="A117" t="s">
        <v>114</v>
      </c>
      <c r="B117">
        <v>1.5417639947538939</v>
      </c>
      <c r="C117">
        <v>0</v>
      </c>
      <c r="D117">
        <v>0</v>
      </c>
      <c r="E117">
        <v>0</v>
      </c>
      <c r="F117">
        <v>0</v>
      </c>
      <c r="G117">
        <v>0</v>
      </c>
      <c r="H117">
        <v>0.90830426801986353</v>
      </c>
      <c r="I117">
        <v>0</v>
      </c>
      <c r="J117">
        <v>0</v>
      </c>
      <c r="K117">
        <v>0</v>
      </c>
      <c r="L117">
        <v>0</v>
      </c>
      <c r="M117">
        <v>0</v>
      </c>
      <c r="N117">
        <v>1.8824292622319188</v>
      </c>
      <c r="O117">
        <v>0</v>
      </c>
      <c r="P117">
        <v>0</v>
      </c>
      <c r="Q117">
        <v>0</v>
      </c>
      <c r="R117">
        <v>0</v>
      </c>
      <c r="S117">
        <v>0</v>
      </c>
    </row>
    <row r="118" spans="1:19" x14ac:dyDescent="0.25">
      <c r="A118" t="s">
        <v>115</v>
      </c>
      <c r="B118">
        <v>31.411126955034756</v>
      </c>
      <c r="C118">
        <v>25.87074869367364</v>
      </c>
      <c r="D118">
        <v>2.3669904978543155</v>
      </c>
      <c r="E118">
        <v>14.768968127601569</v>
      </c>
      <c r="F118">
        <v>2.5026315635841332</v>
      </c>
      <c r="G118">
        <v>1.6849313543747317</v>
      </c>
      <c r="H118">
        <v>22.672852416649754</v>
      </c>
      <c r="I118">
        <v>24.320765157491998</v>
      </c>
      <c r="J118">
        <v>16.450818431187596</v>
      </c>
      <c r="K118">
        <v>0.43137416294922976</v>
      </c>
      <c r="L118">
        <v>3.1144051382524164E-2</v>
      </c>
      <c r="M118">
        <v>1.2950971921816055</v>
      </c>
      <c r="N118">
        <v>33.783237820801396</v>
      </c>
      <c r="O118">
        <v>37.541768585234429</v>
      </c>
      <c r="P118">
        <v>18.871114863111377</v>
      </c>
      <c r="Q118">
        <v>2.2385909093282934</v>
      </c>
      <c r="R118">
        <v>0.35482503823870076</v>
      </c>
      <c r="S118">
        <v>0.58092478346515442</v>
      </c>
    </row>
    <row r="119" spans="1:19" x14ac:dyDescent="0.25">
      <c r="A119" t="s">
        <v>116</v>
      </c>
      <c r="B119">
        <v>29.77218625194244</v>
      </c>
      <c r="C119">
        <v>18.196287875420101</v>
      </c>
      <c r="D119">
        <v>4.7149163906435652</v>
      </c>
      <c r="E119">
        <v>8.8477770387395349</v>
      </c>
      <c r="F119">
        <v>2.0790233631332491</v>
      </c>
      <c r="G119">
        <v>1.5478566018431341</v>
      </c>
      <c r="H119">
        <v>14.183135890182005</v>
      </c>
      <c r="I119">
        <v>13.530250947362378</v>
      </c>
      <c r="J119">
        <v>7.7874402443321999</v>
      </c>
      <c r="K119">
        <v>1.776525819481761</v>
      </c>
      <c r="L119">
        <v>1.3045551641191222</v>
      </c>
      <c r="M119">
        <v>1.6490540877934272</v>
      </c>
      <c r="N119">
        <v>29.933685196497219</v>
      </c>
      <c r="O119">
        <v>28.816507462641887</v>
      </c>
      <c r="P119">
        <v>18.250319008962915</v>
      </c>
      <c r="Q119">
        <v>16.115438951501645</v>
      </c>
      <c r="R119">
        <v>8.5386823709490489</v>
      </c>
      <c r="S119">
        <v>7.568633700070615</v>
      </c>
    </row>
    <row r="120" spans="1:19" x14ac:dyDescent="0.25">
      <c r="A120" t="s">
        <v>117</v>
      </c>
      <c r="B120">
        <v>0</v>
      </c>
      <c r="C120">
        <v>0</v>
      </c>
      <c r="D120">
        <v>0</v>
      </c>
      <c r="E120">
        <v>3.8020974914242114</v>
      </c>
      <c r="F120">
        <v>0</v>
      </c>
      <c r="G120">
        <v>0</v>
      </c>
      <c r="H120">
        <v>0</v>
      </c>
      <c r="I120">
        <v>0</v>
      </c>
      <c r="J120">
        <v>0</v>
      </c>
      <c r="K120">
        <v>3.2534079909307768E-2</v>
      </c>
      <c r="L120">
        <v>0</v>
      </c>
      <c r="M120">
        <v>0</v>
      </c>
      <c r="N120">
        <v>0</v>
      </c>
      <c r="O120">
        <v>0</v>
      </c>
      <c r="P120">
        <v>0</v>
      </c>
      <c r="Q120">
        <v>0.67823935179473505</v>
      </c>
      <c r="R120">
        <v>0</v>
      </c>
      <c r="S120">
        <v>0</v>
      </c>
    </row>
    <row r="121" spans="1:19" x14ac:dyDescent="0.25">
      <c r="A121" t="s">
        <v>118</v>
      </c>
      <c r="B121">
        <v>1.3368183653054868</v>
      </c>
      <c r="C121">
        <v>0</v>
      </c>
      <c r="D121">
        <v>0</v>
      </c>
      <c r="E121">
        <v>0</v>
      </c>
      <c r="F121">
        <v>0</v>
      </c>
      <c r="G121">
        <v>0</v>
      </c>
      <c r="H121">
        <v>0.54814141760361335</v>
      </c>
      <c r="I121">
        <v>0</v>
      </c>
      <c r="J121">
        <v>0</v>
      </c>
      <c r="K121">
        <v>0</v>
      </c>
      <c r="L121">
        <v>0</v>
      </c>
      <c r="M121">
        <v>0</v>
      </c>
      <c r="N121">
        <v>1.1617167398624841</v>
      </c>
      <c r="O121">
        <v>0</v>
      </c>
      <c r="P121">
        <v>0</v>
      </c>
      <c r="Q121">
        <v>0</v>
      </c>
      <c r="R121">
        <v>0</v>
      </c>
      <c r="S121">
        <v>0</v>
      </c>
    </row>
    <row r="122" spans="1:19" x14ac:dyDescent="0.25">
      <c r="A122" t="s">
        <v>266</v>
      </c>
      <c r="B122">
        <v>0</v>
      </c>
      <c r="C122">
        <v>0</v>
      </c>
      <c r="D122">
        <v>0</v>
      </c>
      <c r="E122">
        <v>4.4122022509531789</v>
      </c>
      <c r="F122">
        <v>1.4479128386189299</v>
      </c>
      <c r="G122">
        <v>0.368929685876278</v>
      </c>
      <c r="H122">
        <v>0</v>
      </c>
      <c r="I122">
        <v>0</v>
      </c>
      <c r="J122">
        <v>0</v>
      </c>
      <c r="K122">
        <v>2.2096519247477486</v>
      </c>
      <c r="L122">
        <v>1.7492501983001667</v>
      </c>
      <c r="M122">
        <v>1.4472567263422049</v>
      </c>
      <c r="N122">
        <v>0</v>
      </c>
      <c r="O122">
        <v>0</v>
      </c>
      <c r="P122">
        <v>0</v>
      </c>
      <c r="Q122">
        <v>6.6527526038220719</v>
      </c>
      <c r="R122">
        <v>4.7902442530956995</v>
      </c>
      <c r="S122">
        <v>2.1587250593733471</v>
      </c>
    </row>
    <row r="123" spans="1:19" x14ac:dyDescent="0.25">
      <c r="A123" t="s">
        <v>120</v>
      </c>
      <c r="B123">
        <v>0</v>
      </c>
      <c r="C123">
        <v>0</v>
      </c>
      <c r="D123">
        <v>0</v>
      </c>
      <c r="E123">
        <v>0</v>
      </c>
      <c r="F123">
        <v>0</v>
      </c>
      <c r="G123">
        <v>0</v>
      </c>
      <c r="H123">
        <v>0</v>
      </c>
      <c r="I123">
        <v>0</v>
      </c>
      <c r="J123">
        <v>0</v>
      </c>
      <c r="K123">
        <v>0</v>
      </c>
      <c r="L123">
        <v>0</v>
      </c>
      <c r="M123">
        <v>0</v>
      </c>
      <c r="N123">
        <v>0</v>
      </c>
      <c r="O123">
        <v>0</v>
      </c>
      <c r="P123">
        <v>0</v>
      </c>
      <c r="Q123">
        <v>0</v>
      </c>
      <c r="R123">
        <v>0</v>
      </c>
      <c r="S123">
        <v>0</v>
      </c>
    </row>
    <row r="124" spans="1:19" x14ac:dyDescent="0.25">
      <c r="A124" t="s">
        <v>121</v>
      </c>
      <c r="B124">
        <v>0</v>
      </c>
      <c r="C124">
        <v>0</v>
      </c>
      <c r="D124">
        <v>0</v>
      </c>
      <c r="E124">
        <v>0.90358719584734282</v>
      </c>
      <c r="F124">
        <v>0</v>
      </c>
      <c r="G124">
        <v>0</v>
      </c>
      <c r="H124">
        <v>0</v>
      </c>
      <c r="I124">
        <v>0</v>
      </c>
      <c r="J124">
        <v>0</v>
      </c>
      <c r="K124">
        <v>4.4184195068947343E-2</v>
      </c>
      <c r="L124">
        <v>0</v>
      </c>
      <c r="M124">
        <v>0</v>
      </c>
      <c r="N124">
        <v>0</v>
      </c>
      <c r="O124">
        <v>0</v>
      </c>
      <c r="P124">
        <v>0</v>
      </c>
      <c r="Q124">
        <v>1.2838154672648938</v>
      </c>
      <c r="R124">
        <v>0</v>
      </c>
      <c r="S124">
        <v>0</v>
      </c>
    </row>
    <row r="125" spans="1:19" x14ac:dyDescent="0.25">
      <c r="A125" t="s">
        <v>244</v>
      </c>
      <c r="B125">
        <v>25.60294991221518</v>
      </c>
      <c r="C125">
        <v>12.005466269842866</v>
      </c>
      <c r="D125">
        <v>3.9119099011992047</v>
      </c>
      <c r="E125">
        <v>0.7905130700385935</v>
      </c>
      <c r="F125">
        <v>5.8279204678406851</v>
      </c>
      <c r="G125">
        <v>6.6461633380941487</v>
      </c>
      <c r="H125">
        <v>21.166693588777758</v>
      </c>
      <c r="I125">
        <v>11.482213841347303</v>
      </c>
      <c r="J125">
        <v>8.0635041978611053</v>
      </c>
      <c r="K125">
        <v>0.34762674722924342</v>
      </c>
      <c r="L125">
        <v>7.2911622202753952</v>
      </c>
      <c r="M125">
        <v>8.0619414522961783</v>
      </c>
      <c r="N125">
        <v>27.916600592723054</v>
      </c>
      <c r="O125">
        <v>19.735012054662615</v>
      </c>
      <c r="P125">
        <v>10.852380831956248</v>
      </c>
      <c r="Q125">
        <v>2.1684779070218738</v>
      </c>
      <c r="R125">
        <v>5.6493709574793964</v>
      </c>
      <c r="S125">
        <v>9.6663250954396069</v>
      </c>
    </row>
    <row r="126" spans="1:19" x14ac:dyDescent="0.25">
      <c r="A126" t="s">
        <v>122</v>
      </c>
      <c r="B126">
        <v>0</v>
      </c>
      <c r="C126">
        <v>0</v>
      </c>
      <c r="D126">
        <v>0</v>
      </c>
      <c r="E126">
        <v>2.8165417548581617</v>
      </c>
      <c r="F126">
        <v>0.8741112566778505</v>
      </c>
      <c r="G126">
        <v>0</v>
      </c>
      <c r="H126">
        <v>0</v>
      </c>
      <c r="I126">
        <v>0</v>
      </c>
      <c r="J126">
        <v>0</v>
      </c>
      <c r="K126">
        <v>1.7802338639464566</v>
      </c>
      <c r="L126">
        <v>0.90596779094959634</v>
      </c>
      <c r="M126">
        <v>0</v>
      </c>
      <c r="N126">
        <v>0</v>
      </c>
      <c r="O126">
        <v>0</v>
      </c>
      <c r="P126">
        <v>0</v>
      </c>
      <c r="Q126">
        <v>3.067271040067904</v>
      </c>
      <c r="R126">
        <v>2.7589895803204425</v>
      </c>
      <c r="S126">
        <v>0</v>
      </c>
    </row>
    <row r="127" spans="1:19" x14ac:dyDescent="0.25">
      <c r="A127" t="s">
        <v>123</v>
      </c>
      <c r="B127">
        <v>0</v>
      </c>
      <c r="C127">
        <v>0</v>
      </c>
      <c r="D127">
        <v>0</v>
      </c>
      <c r="E127">
        <v>0.31142642525660147</v>
      </c>
      <c r="F127">
        <v>0</v>
      </c>
      <c r="G127">
        <v>0</v>
      </c>
      <c r="H127">
        <v>0</v>
      </c>
      <c r="I127">
        <v>0</v>
      </c>
      <c r="J127">
        <v>0</v>
      </c>
      <c r="K127">
        <v>0.77984560771934663</v>
      </c>
      <c r="L127">
        <v>0</v>
      </c>
      <c r="M127">
        <v>0</v>
      </c>
      <c r="N127">
        <v>0</v>
      </c>
      <c r="O127">
        <v>0</v>
      </c>
      <c r="P127">
        <v>0</v>
      </c>
      <c r="Q127">
        <v>3.1041880174872007</v>
      </c>
      <c r="R127">
        <v>0</v>
      </c>
      <c r="S127">
        <v>0</v>
      </c>
    </row>
    <row r="128" spans="1:19" x14ac:dyDescent="0.25">
      <c r="A128" t="s">
        <v>124</v>
      </c>
      <c r="B128">
        <v>0</v>
      </c>
      <c r="C128">
        <v>0</v>
      </c>
      <c r="D128">
        <v>0</v>
      </c>
      <c r="E128">
        <v>0</v>
      </c>
      <c r="F128">
        <v>0</v>
      </c>
      <c r="G128">
        <v>0</v>
      </c>
      <c r="H128">
        <v>0</v>
      </c>
      <c r="I128">
        <v>0</v>
      </c>
      <c r="J128">
        <v>0</v>
      </c>
      <c r="K128">
        <v>0</v>
      </c>
      <c r="L128">
        <v>0</v>
      </c>
      <c r="M128">
        <v>0</v>
      </c>
      <c r="N128">
        <v>0</v>
      </c>
      <c r="O128">
        <v>0</v>
      </c>
      <c r="P128">
        <v>0</v>
      </c>
      <c r="Q128">
        <v>0</v>
      </c>
      <c r="R128">
        <v>0</v>
      </c>
      <c r="S128">
        <v>0</v>
      </c>
    </row>
    <row r="129" spans="1:19" x14ac:dyDescent="0.25">
      <c r="A129" t="s">
        <v>125</v>
      </c>
      <c r="B129">
        <v>0</v>
      </c>
      <c r="C129">
        <v>0</v>
      </c>
      <c r="D129">
        <v>0</v>
      </c>
      <c r="E129">
        <v>0</v>
      </c>
      <c r="F129">
        <v>0</v>
      </c>
      <c r="G129">
        <v>0</v>
      </c>
      <c r="H129">
        <v>0</v>
      </c>
      <c r="I129">
        <v>0</v>
      </c>
      <c r="J129">
        <v>0</v>
      </c>
      <c r="K129">
        <v>0</v>
      </c>
      <c r="L129">
        <v>0</v>
      </c>
      <c r="M129">
        <v>0</v>
      </c>
      <c r="N129">
        <v>0</v>
      </c>
      <c r="O129">
        <v>0</v>
      </c>
      <c r="P129">
        <v>0</v>
      </c>
      <c r="Q129">
        <v>0</v>
      </c>
      <c r="R129">
        <v>0</v>
      </c>
      <c r="S129">
        <v>0</v>
      </c>
    </row>
    <row r="130" spans="1:19" x14ac:dyDescent="0.25">
      <c r="A130" t="s">
        <v>126</v>
      </c>
      <c r="B130">
        <v>0</v>
      </c>
      <c r="C130">
        <v>0</v>
      </c>
      <c r="D130">
        <v>0</v>
      </c>
      <c r="E130">
        <v>1.4729583316012782</v>
      </c>
      <c r="F130">
        <v>0</v>
      </c>
      <c r="G130">
        <v>0</v>
      </c>
      <c r="H130">
        <v>0</v>
      </c>
      <c r="I130">
        <v>0</v>
      </c>
      <c r="J130">
        <v>0</v>
      </c>
      <c r="K130">
        <v>0.81356154036122086</v>
      </c>
      <c r="L130">
        <v>0</v>
      </c>
      <c r="M130">
        <v>0</v>
      </c>
      <c r="N130">
        <v>0</v>
      </c>
      <c r="O130">
        <v>0</v>
      </c>
      <c r="P130">
        <v>0</v>
      </c>
      <c r="Q130">
        <v>1.5974236262229475</v>
      </c>
      <c r="R130">
        <v>0</v>
      </c>
      <c r="S130">
        <v>0</v>
      </c>
    </row>
    <row r="131" spans="1:19" x14ac:dyDescent="0.25">
      <c r="A131" t="s">
        <v>127</v>
      </c>
      <c r="B131">
        <v>0</v>
      </c>
      <c r="C131">
        <v>0</v>
      </c>
      <c r="D131">
        <v>0</v>
      </c>
      <c r="E131">
        <v>5.2826978760820094</v>
      </c>
      <c r="F131">
        <v>0.26170866935717424</v>
      </c>
      <c r="G131">
        <v>0</v>
      </c>
      <c r="H131">
        <v>0</v>
      </c>
      <c r="I131">
        <v>0</v>
      </c>
      <c r="J131">
        <v>0</v>
      </c>
      <c r="K131">
        <v>1.5061758048199425</v>
      </c>
      <c r="L131">
        <v>1.0905382061617044</v>
      </c>
      <c r="M131">
        <v>0</v>
      </c>
      <c r="N131">
        <v>0</v>
      </c>
      <c r="O131">
        <v>0</v>
      </c>
      <c r="P131">
        <v>0</v>
      </c>
      <c r="Q131">
        <v>4.630182096655977</v>
      </c>
      <c r="R131">
        <v>2.8879596184439889</v>
      </c>
      <c r="S131">
        <v>0</v>
      </c>
    </row>
    <row r="132" spans="1:19" x14ac:dyDescent="0.25">
      <c r="A132" t="s">
        <v>128</v>
      </c>
      <c r="B132">
        <v>9.0620395878136648</v>
      </c>
      <c r="C132">
        <v>7.8825434052903383</v>
      </c>
      <c r="D132">
        <v>3.8899461795822607</v>
      </c>
      <c r="E132">
        <v>2.7584017134109056</v>
      </c>
      <c r="F132">
        <v>0</v>
      </c>
      <c r="G132">
        <v>1.3090749778808284</v>
      </c>
      <c r="H132">
        <v>11.941175397288131</v>
      </c>
      <c r="I132">
        <v>12.437622583774656</v>
      </c>
      <c r="J132">
        <v>8.0046281877683185</v>
      </c>
      <c r="K132">
        <v>0.75424336279308091</v>
      </c>
      <c r="L132">
        <v>0</v>
      </c>
      <c r="M132">
        <v>1.2753285688831564</v>
      </c>
      <c r="N132">
        <v>13.608937028483385</v>
      </c>
      <c r="O132">
        <v>14.998158068734401</v>
      </c>
      <c r="P132">
        <v>8.1590236098788669</v>
      </c>
      <c r="Q132">
        <v>0.76708799199996158</v>
      </c>
      <c r="R132">
        <v>0</v>
      </c>
      <c r="S132">
        <v>2.2917032976429326</v>
      </c>
    </row>
    <row r="133" spans="1:19" x14ac:dyDescent="0.25">
      <c r="A133" t="s">
        <v>129</v>
      </c>
      <c r="B133">
        <v>0</v>
      </c>
      <c r="C133">
        <v>0</v>
      </c>
      <c r="D133">
        <v>0</v>
      </c>
      <c r="E133">
        <v>3.4945763350798575</v>
      </c>
      <c r="F133">
        <v>0</v>
      </c>
      <c r="G133">
        <v>0</v>
      </c>
      <c r="H133">
        <v>0</v>
      </c>
      <c r="I133">
        <v>0</v>
      </c>
      <c r="J133">
        <v>0</v>
      </c>
      <c r="K133">
        <v>2.0964208485243834</v>
      </c>
      <c r="L133">
        <v>0</v>
      </c>
      <c r="M133">
        <v>0</v>
      </c>
      <c r="N133">
        <v>0</v>
      </c>
      <c r="O133">
        <v>0</v>
      </c>
      <c r="P133">
        <v>0</v>
      </c>
      <c r="Q133">
        <v>3.0145846894218336</v>
      </c>
      <c r="R133">
        <v>0</v>
      </c>
      <c r="S133">
        <v>0</v>
      </c>
    </row>
    <row r="134" spans="1:19" x14ac:dyDescent="0.25">
      <c r="A134" t="s">
        <v>130</v>
      </c>
      <c r="B134">
        <v>2.3734682143842569</v>
      </c>
      <c r="C134">
        <v>0</v>
      </c>
      <c r="D134">
        <v>0</v>
      </c>
      <c r="E134">
        <v>0</v>
      </c>
      <c r="F134">
        <v>0</v>
      </c>
      <c r="G134">
        <v>0</v>
      </c>
      <c r="H134">
        <v>0.25053804517345496</v>
      </c>
      <c r="I134">
        <v>0</v>
      </c>
      <c r="J134">
        <v>0</v>
      </c>
      <c r="K134">
        <v>0</v>
      </c>
      <c r="L134">
        <v>0</v>
      </c>
      <c r="M134">
        <v>0</v>
      </c>
      <c r="N134">
        <v>1.0468459145014939</v>
      </c>
      <c r="O134">
        <v>0</v>
      </c>
      <c r="P134">
        <v>0</v>
      </c>
      <c r="Q134">
        <v>0</v>
      </c>
      <c r="R134">
        <v>0</v>
      </c>
      <c r="S134">
        <v>0</v>
      </c>
    </row>
    <row r="135" spans="1:19" x14ac:dyDescent="0.25">
      <c r="A135" t="s">
        <v>131</v>
      </c>
      <c r="B135">
        <v>8.7780587491956901</v>
      </c>
      <c r="C135">
        <v>5.6090193169554707</v>
      </c>
      <c r="D135">
        <v>0.5412554833384029</v>
      </c>
      <c r="E135">
        <v>0</v>
      </c>
      <c r="F135">
        <v>0</v>
      </c>
      <c r="G135">
        <v>0.32604998305238991</v>
      </c>
      <c r="H135">
        <v>3.6341702563490426</v>
      </c>
      <c r="I135">
        <v>3.0844573534281796</v>
      </c>
      <c r="J135">
        <v>1.3209605695979134</v>
      </c>
      <c r="K135">
        <v>0</v>
      </c>
      <c r="L135">
        <v>0</v>
      </c>
      <c r="M135">
        <v>0.28355197507666691</v>
      </c>
      <c r="N135">
        <v>4.1085760962843789</v>
      </c>
      <c r="O135">
        <v>3.2527111437506782</v>
      </c>
      <c r="P135">
        <v>1.6560797946130767</v>
      </c>
      <c r="Q135">
        <v>0</v>
      </c>
      <c r="R135">
        <v>0</v>
      </c>
      <c r="S135">
        <v>0.66812988243205584</v>
      </c>
    </row>
    <row r="136" spans="1:19" x14ac:dyDescent="0.25">
      <c r="A136" t="s">
        <v>132</v>
      </c>
      <c r="B136">
        <v>19.059654567137841</v>
      </c>
      <c r="C136">
        <v>4.8105160348768141</v>
      </c>
      <c r="D136">
        <v>2.2625054899221624</v>
      </c>
      <c r="E136">
        <v>6.7189890495556543</v>
      </c>
      <c r="F136">
        <v>0</v>
      </c>
      <c r="G136">
        <v>0.19113627129763169</v>
      </c>
      <c r="H136">
        <v>14.031873896441043</v>
      </c>
      <c r="I136">
        <v>12.879412614539035</v>
      </c>
      <c r="J136">
        <v>9.1321628020633234</v>
      </c>
      <c r="K136">
        <v>5.928635718717265E-2</v>
      </c>
      <c r="L136">
        <v>0</v>
      </c>
      <c r="M136">
        <v>1.5047788482782538</v>
      </c>
      <c r="N136">
        <v>28.519186284323368</v>
      </c>
      <c r="O136">
        <v>21.191665079873115</v>
      </c>
      <c r="P136">
        <v>14.02212594534619</v>
      </c>
      <c r="Q136">
        <v>0.44178189909991111</v>
      </c>
      <c r="R136">
        <v>0</v>
      </c>
      <c r="S136">
        <v>1.9426847720022364</v>
      </c>
    </row>
    <row r="137" spans="1:19" x14ac:dyDescent="0.25">
      <c r="A137" t="s">
        <v>133</v>
      </c>
      <c r="B137">
        <v>0</v>
      </c>
      <c r="C137">
        <v>0</v>
      </c>
      <c r="D137">
        <v>0</v>
      </c>
      <c r="E137">
        <v>0.49100029689762253</v>
      </c>
      <c r="F137">
        <v>0</v>
      </c>
      <c r="G137">
        <v>0</v>
      </c>
      <c r="H137">
        <v>0</v>
      </c>
      <c r="I137">
        <v>0</v>
      </c>
      <c r="J137">
        <v>0</v>
      </c>
      <c r="K137">
        <v>0.13375445670372438</v>
      </c>
      <c r="L137">
        <v>0</v>
      </c>
      <c r="M137">
        <v>0</v>
      </c>
      <c r="N137">
        <v>0</v>
      </c>
      <c r="O137">
        <v>0</v>
      </c>
      <c r="P137">
        <v>0</v>
      </c>
      <c r="Q137">
        <v>0.92378189522477971</v>
      </c>
      <c r="R137">
        <v>0</v>
      </c>
      <c r="S137">
        <v>0</v>
      </c>
    </row>
    <row r="138" spans="1:19" x14ac:dyDescent="0.25">
      <c r="A138" t="s">
        <v>245</v>
      </c>
      <c r="B138">
        <v>0</v>
      </c>
      <c r="C138">
        <v>0</v>
      </c>
      <c r="D138">
        <v>0</v>
      </c>
      <c r="E138">
        <v>6.5186145081672704</v>
      </c>
      <c r="F138">
        <v>0</v>
      </c>
      <c r="G138">
        <v>0</v>
      </c>
      <c r="H138">
        <v>0</v>
      </c>
      <c r="I138">
        <v>0</v>
      </c>
      <c r="J138">
        <v>0</v>
      </c>
      <c r="K138">
        <v>1.1437142067649435</v>
      </c>
      <c r="L138">
        <v>0</v>
      </c>
      <c r="M138">
        <v>0</v>
      </c>
      <c r="N138">
        <v>0</v>
      </c>
      <c r="O138">
        <v>0</v>
      </c>
      <c r="P138">
        <v>0</v>
      </c>
      <c r="Q138">
        <v>1.817636419048283</v>
      </c>
      <c r="R138">
        <v>0</v>
      </c>
      <c r="S138">
        <v>0</v>
      </c>
    </row>
    <row r="139" spans="1:19" x14ac:dyDescent="0.25">
      <c r="A139" t="s">
        <v>134</v>
      </c>
      <c r="B139">
        <v>0</v>
      </c>
      <c r="C139">
        <v>0</v>
      </c>
      <c r="D139">
        <v>0</v>
      </c>
      <c r="E139">
        <v>3.4681288725710857</v>
      </c>
      <c r="F139">
        <v>1.0361422111307022</v>
      </c>
      <c r="G139">
        <v>0.69445625617951656</v>
      </c>
      <c r="H139">
        <v>0</v>
      </c>
      <c r="I139">
        <v>0</v>
      </c>
      <c r="J139">
        <v>0</v>
      </c>
      <c r="K139">
        <v>1.9054757132762234</v>
      </c>
      <c r="L139">
        <v>1.4678039912456662</v>
      </c>
      <c r="M139">
        <v>1.0933487490632763</v>
      </c>
      <c r="N139">
        <v>0</v>
      </c>
      <c r="O139">
        <v>0</v>
      </c>
      <c r="P139">
        <v>0</v>
      </c>
      <c r="Q139">
        <v>2.6122441891003785</v>
      </c>
      <c r="R139">
        <v>1.8560749138010195</v>
      </c>
      <c r="S139">
        <v>1.2932491358575835</v>
      </c>
    </row>
    <row r="140" spans="1:19" x14ac:dyDescent="0.25">
      <c r="A140" t="s">
        <v>135</v>
      </c>
      <c r="B140">
        <v>0</v>
      </c>
      <c r="C140">
        <v>0</v>
      </c>
      <c r="D140">
        <v>0</v>
      </c>
      <c r="E140">
        <v>4.2230197837589536</v>
      </c>
      <c r="F140">
        <v>0.74489935276353569</v>
      </c>
      <c r="G140">
        <v>0</v>
      </c>
      <c r="H140">
        <v>0</v>
      </c>
      <c r="I140">
        <v>0</v>
      </c>
      <c r="J140">
        <v>0</v>
      </c>
      <c r="K140">
        <v>1.3179524056019407</v>
      </c>
      <c r="L140">
        <v>0.95342402248105107</v>
      </c>
      <c r="M140">
        <v>0</v>
      </c>
      <c r="N140">
        <v>0</v>
      </c>
      <c r="O140">
        <v>0</v>
      </c>
      <c r="P140">
        <v>0</v>
      </c>
      <c r="Q140">
        <v>4.0146271350760543</v>
      </c>
      <c r="R140">
        <v>1.5267321571354155</v>
      </c>
      <c r="S140">
        <v>0</v>
      </c>
    </row>
    <row r="141" spans="1:19" x14ac:dyDescent="0.25">
      <c r="A141" t="s">
        <v>136</v>
      </c>
      <c r="B141">
        <v>5.3890689588294416</v>
      </c>
      <c r="C141">
        <v>0</v>
      </c>
      <c r="D141">
        <v>0.76069708621660548</v>
      </c>
      <c r="E141">
        <v>0.67996175581187102</v>
      </c>
      <c r="F141">
        <v>0</v>
      </c>
      <c r="G141">
        <v>7.3172562876320568E-2</v>
      </c>
      <c r="H141">
        <v>1.9700034003252636</v>
      </c>
      <c r="I141">
        <v>0</v>
      </c>
      <c r="J141">
        <v>0.73079359596346405</v>
      </c>
      <c r="K141">
        <v>0.29436119240751257</v>
      </c>
      <c r="L141">
        <v>0</v>
      </c>
      <c r="M141">
        <v>0</v>
      </c>
      <c r="N141">
        <v>4.5461583733419877</v>
      </c>
      <c r="O141">
        <v>0</v>
      </c>
      <c r="P141">
        <v>1.8383072668285501</v>
      </c>
      <c r="Q141">
        <v>0.11046910484116006</v>
      </c>
      <c r="R141">
        <v>0</v>
      </c>
      <c r="S141">
        <v>0.34283567621405681</v>
      </c>
    </row>
    <row r="142" spans="1:19" x14ac:dyDescent="0.25">
      <c r="A142" t="s">
        <v>137</v>
      </c>
      <c r="B142">
        <v>0</v>
      </c>
      <c r="C142">
        <v>0</v>
      </c>
      <c r="D142">
        <v>0</v>
      </c>
      <c r="E142">
        <v>26.036959448137594</v>
      </c>
      <c r="F142">
        <v>7.1321574628205173</v>
      </c>
      <c r="G142">
        <v>1.1048533197966512</v>
      </c>
      <c r="H142">
        <v>0</v>
      </c>
      <c r="I142">
        <v>0</v>
      </c>
      <c r="J142">
        <v>0</v>
      </c>
      <c r="K142">
        <v>7.6956547990120567</v>
      </c>
      <c r="L142">
        <v>5.5627861860508299</v>
      </c>
      <c r="M142">
        <v>2.1447126144337516</v>
      </c>
      <c r="N142">
        <v>0</v>
      </c>
      <c r="O142">
        <v>0</v>
      </c>
      <c r="P142">
        <v>0</v>
      </c>
      <c r="Q142">
        <v>14.578355269806465</v>
      </c>
      <c r="R142">
        <v>9.2916074445661199</v>
      </c>
      <c r="S142">
        <v>4.9365310112891105</v>
      </c>
    </row>
    <row r="143" spans="1:19" x14ac:dyDescent="0.25">
      <c r="A143" t="s">
        <v>138</v>
      </c>
      <c r="B143">
        <v>6.2832025114535348</v>
      </c>
      <c r="C143">
        <v>3.4922337618788517</v>
      </c>
      <c r="D143">
        <v>0.74711563953848836</v>
      </c>
      <c r="E143">
        <v>2.5533932951696148</v>
      </c>
      <c r="F143">
        <v>0</v>
      </c>
      <c r="G143">
        <v>6.0704150963636704E-2</v>
      </c>
      <c r="H143">
        <v>10.767136748965576</v>
      </c>
      <c r="I143">
        <v>10.503399898748867</v>
      </c>
      <c r="J143">
        <v>7.290829033370235</v>
      </c>
      <c r="K143">
        <v>0.21348826534838708</v>
      </c>
      <c r="L143">
        <v>0</v>
      </c>
      <c r="M143">
        <v>0.7905104905838819</v>
      </c>
      <c r="N143">
        <v>10.93558414260178</v>
      </c>
      <c r="O143">
        <v>9.9041348016512689</v>
      </c>
      <c r="P143">
        <v>3.1206888292267374</v>
      </c>
      <c r="Q143">
        <v>0.48961792996004849</v>
      </c>
      <c r="R143">
        <v>0</v>
      </c>
      <c r="S143">
        <v>4.948695356815519E-2</v>
      </c>
    </row>
    <row r="144" spans="1:19" x14ac:dyDescent="0.25">
      <c r="A144" t="s">
        <v>139</v>
      </c>
      <c r="B144">
        <v>0</v>
      </c>
      <c r="C144">
        <v>0</v>
      </c>
      <c r="D144">
        <v>0</v>
      </c>
      <c r="E144">
        <v>0</v>
      </c>
      <c r="F144">
        <v>0</v>
      </c>
      <c r="G144">
        <v>0</v>
      </c>
      <c r="H144">
        <v>0</v>
      </c>
      <c r="I144">
        <v>0</v>
      </c>
      <c r="J144">
        <v>0</v>
      </c>
      <c r="K144">
        <v>0</v>
      </c>
      <c r="L144">
        <v>0</v>
      </c>
      <c r="M144">
        <v>0</v>
      </c>
      <c r="N144">
        <v>0</v>
      </c>
      <c r="O144">
        <v>0</v>
      </c>
      <c r="P144">
        <v>0</v>
      </c>
      <c r="Q144">
        <v>0</v>
      </c>
      <c r="R144">
        <v>0</v>
      </c>
      <c r="S144">
        <v>0</v>
      </c>
    </row>
    <row r="145" spans="1:19" x14ac:dyDescent="0.25">
      <c r="A145" t="s">
        <v>140</v>
      </c>
      <c r="B145">
        <v>0</v>
      </c>
      <c r="C145">
        <v>0</v>
      </c>
      <c r="D145">
        <v>0</v>
      </c>
      <c r="E145">
        <v>1.0124467883321706</v>
      </c>
      <c r="F145">
        <v>0</v>
      </c>
      <c r="G145">
        <v>0</v>
      </c>
      <c r="H145">
        <v>0</v>
      </c>
      <c r="I145">
        <v>0</v>
      </c>
      <c r="J145">
        <v>0</v>
      </c>
      <c r="K145">
        <v>0.17101597054347201</v>
      </c>
      <c r="L145">
        <v>0</v>
      </c>
      <c r="M145">
        <v>0</v>
      </c>
      <c r="N145">
        <v>0</v>
      </c>
      <c r="O145">
        <v>0</v>
      </c>
      <c r="P145">
        <v>0</v>
      </c>
      <c r="Q145">
        <v>0.65924938684587364</v>
      </c>
      <c r="R145">
        <v>0</v>
      </c>
      <c r="S145">
        <v>0</v>
      </c>
    </row>
    <row r="146" spans="1:19" x14ac:dyDescent="0.25">
      <c r="A146" t="s">
        <v>246</v>
      </c>
      <c r="B146">
        <v>0</v>
      </c>
      <c r="C146">
        <v>0</v>
      </c>
      <c r="D146">
        <v>0</v>
      </c>
      <c r="E146">
        <v>4.0474124895149703</v>
      </c>
      <c r="F146">
        <v>0</v>
      </c>
      <c r="G146">
        <v>0</v>
      </c>
      <c r="H146">
        <v>0</v>
      </c>
      <c r="I146">
        <v>0</v>
      </c>
      <c r="J146">
        <v>0</v>
      </c>
      <c r="K146">
        <v>0.41448522534643045</v>
      </c>
      <c r="L146">
        <v>0</v>
      </c>
      <c r="M146">
        <v>0</v>
      </c>
      <c r="N146">
        <v>0</v>
      </c>
      <c r="O146">
        <v>0</v>
      </c>
      <c r="P146">
        <v>0</v>
      </c>
      <c r="Q146">
        <v>1.111694632362507</v>
      </c>
      <c r="R146">
        <v>0</v>
      </c>
      <c r="S146">
        <v>0</v>
      </c>
    </row>
    <row r="147" spans="1:19" x14ac:dyDescent="0.25">
      <c r="A147" t="s">
        <v>141</v>
      </c>
      <c r="B147">
        <v>5.3694710940989347</v>
      </c>
      <c r="C147">
        <v>7.4052009043195319</v>
      </c>
      <c r="D147">
        <v>0.60160317437855915</v>
      </c>
      <c r="E147">
        <v>2.1804013383045602</v>
      </c>
      <c r="F147">
        <v>0</v>
      </c>
      <c r="G147">
        <v>0.19461163199336157</v>
      </c>
      <c r="H147">
        <v>3.0210808845955057</v>
      </c>
      <c r="I147">
        <v>9.3800245846233263</v>
      </c>
      <c r="J147">
        <v>0.39675134511741644</v>
      </c>
      <c r="K147">
        <v>8.3188194874073612E-2</v>
      </c>
      <c r="L147">
        <v>0</v>
      </c>
      <c r="M147">
        <v>0.35523956267049112</v>
      </c>
      <c r="N147">
        <v>5.5864419628958224</v>
      </c>
      <c r="O147">
        <v>11.084812452679245</v>
      </c>
      <c r="P147">
        <v>2.0877172864760256</v>
      </c>
      <c r="Q147">
        <v>7.2259057770206261E-2</v>
      </c>
      <c r="R147">
        <v>0</v>
      </c>
      <c r="S147">
        <v>0.60168337473219557</v>
      </c>
    </row>
    <row r="148" spans="1:19" x14ac:dyDescent="0.25">
      <c r="A148" t="s">
        <v>247</v>
      </c>
      <c r="B148">
        <v>0</v>
      </c>
      <c r="C148">
        <v>0</v>
      </c>
      <c r="D148">
        <v>0</v>
      </c>
      <c r="E148">
        <v>0.48508526071598801</v>
      </c>
      <c r="F148">
        <v>0</v>
      </c>
      <c r="G148">
        <v>0</v>
      </c>
      <c r="H148">
        <v>0</v>
      </c>
      <c r="I148">
        <v>0</v>
      </c>
      <c r="J148">
        <v>0</v>
      </c>
      <c r="K148">
        <v>0.17341255990957957</v>
      </c>
      <c r="L148">
        <v>0</v>
      </c>
      <c r="M148">
        <v>0</v>
      </c>
      <c r="N148">
        <v>0</v>
      </c>
      <c r="O148">
        <v>0</v>
      </c>
      <c r="P148">
        <v>0</v>
      </c>
      <c r="Q148">
        <v>0.5228728367617792</v>
      </c>
      <c r="R148">
        <v>0</v>
      </c>
      <c r="S148">
        <v>0</v>
      </c>
    </row>
    <row r="149" spans="1:19" x14ac:dyDescent="0.25">
      <c r="A149" t="s">
        <v>142</v>
      </c>
      <c r="B149">
        <v>0</v>
      </c>
      <c r="C149">
        <v>0</v>
      </c>
      <c r="D149">
        <v>0</v>
      </c>
      <c r="E149">
        <v>5.1751635816732913</v>
      </c>
      <c r="F149">
        <v>1.322907551461592</v>
      </c>
      <c r="G149">
        <v>0.15459041198652365</v>
      </c>
      <c r="H149">
        <v>0</v>
      </c>
      <c r="I149">
        <v>0</v>
      </c>
      <c r="J149">
        <v>0</v>
      </c>
      <c r="K149">
        <v>3.6281058135225566</v>
      </c>
      <c r="L149">
        <v>2.1246228292496361</v>
      </c>
      <c r="M149">
        <v>0.48160895835977424</v>
      </c>
      <c r="N149">
        <v>0</v>
      </c>
      <c r="O149">
        <v>0</v>
      </c>
      <c r="P149">
        <v>0</v>
      </c>
      <c r="Q149">
        <v>10.949781431501819</v>
      </c>
      <c r="R149">
        <v>9.036148529857277</v>
      </c>
      <c r="S149">
        <v>5.4185937172855345</v>
      </c>
    </row>
    <row r="150" spans="1:19" x14ac:dyDescent="0.25">
      <c r="A150" t="s">
        <v>143</v>
      </c>
      <c r="B150">
        <v>0</v>
      </c>
      <c r="C150">
        <v>0</v>
      </c>
      <c r="D150">
        <v>0</v>
      </c>
      <c r="E150">
        <v>0.5255549628584727</v>
      </c>
      <c r="F150">
        <v>0</v>
      </c>
      <c r="G150">
        <v>0</v>
      </c>
      <c r="H150">
        <v>0</v>
      </c>
      <c r="I150">
        <v>0</v>
      </c>
      <c r="J150">
        <v>0</v>
      </c>
      <c r="K150">
        <v>0.15574886826278536</v>
      </c>
      <c r="L150">
        <v>0</v>
      </c>
      <c r="M150">
        <v>0</v>
      </c>
      <c r="N150">
        <v>0</v>
      </c>
      <c r="O150">
        <v>0</v>
      </c>
      <c r="P150">
        <v>0</v>
      </c>
      <c r="Q150">
        <v>0.80007806570228335</v>
      </c>
      <c r="R150">
        <v>0</v>
      </c>
      <c r="S150">
        <v>0</v>
      </c>
    </row>
    <row r="151" spans="1:19" x14ac:dyDescent="0.25">
      <c r="A151" t="s">
        <v>144</v>
      </c>
      <c r="B151">
        <v>0</v>
      </c>
      <c r="C151">
        <v>0</v>
      </c>
      <c r="D151">
        <v>0</v>
      </c>
      <c r="E151">
        <v>2.0142296237121293</v>
      </c>
      <c r="F151">
        <v>1.4923830728984735</v>
      </c>
      <c r="G151">
        <v>0</v>
      </c>
      <c r="H151">
        <v>0</v>
      </c>
      <c r="I151">
        <v>0</v>
      </c>
      <c r="J151">
        <v>0</v>
      </c>
      <c r="K151">
        <v>0.74065808459950278</v>
      </c>
      <c r="L151">
        <v>0.66953189135619051</v>
      </c>
      <c r="M151">
        <v>0</v>
      </c>
      <c r="N151">
        <v>0</v>
      </c>
      <c r="O151">
        <v>0</v>
      </c>
      <c r="P151">
        <v>0</v>
      </c>
      <c r="Q151">
        <v>0.72135044565329109</v>
      </c>
      <c r="R151">
        <v>0.48380442614650876</v>
      </c>
      <c r="S151">
        <v>0</v>
      </c>
    </row>
    <row r="152" spans="1:19" x14ac:dyDescent="0.25">
      <c r="A152" t="s">
        <v>145</v>
      </c>
      <c r="B152">
        <v>0</v>
      </c>
      <c r="C152">
        <v>0</v>
      </c>
      <c r="D152">
        <v>0</v>
      </c>
      <c r="E152">
        <v>0</v>
      </c>
      <c r="F152">
        <v>0</v>
      </c>
      <c r="G152">
        <v>0</v>
      </c>
      <c r="H152">
        <v>0</v>
      </c>
      <c r="I152">
        <v>0</v>
      </c>
      <c r="J152">
        <v>0</v>
      </c>
      <c r="K152">
        <v>0</v>
      </c>
      <c r="L152">
        <v>0</v>
      </c>
      <c r="M152">
        <v>0</v>
      </c>
      <c r="N152">
        <v>0</v>
      </c>
      <c r="O152">
        <v>0</v>
      </c>
      <c r="P152">
        <v>0</v>
      </c>
      <c r="Q152">
        <v>0</v>
      </c>
      <c r="R152">
        <v>0</v>
      </c>
      <c r="S152">
        <v>0</v>
      </c>
    </row>
    <row r="153" spans="1:19" x14ac:dyDescent="0.25">
      <c r="A153" t="s">
        <v>147</v>
      </c>
      <c r="B153">
        <v>0.52631896245507936</v>
      </c>
      <c r="C153">
        <v>0</v>
      </c>
      <c r="D153">
        <v>0</v>
      </c>
      <c r="E153">
        <v>8.2376720248408422</v>
      </c>
      <c r="F153">
        <v>0</v>
      </c>
      <c r="G153">
        <v>0</v>
      </c>
      <c r="H153">
        <v>0.4592960123847396</v>
      </c>
      <c r="I153">
        <v>0</v>
      </c>
      <c r="J153">
        <v>0</v>
      </c>
      <c r="K153">
        <v>4.3508839549612226</v>
      </c>
      <c r="L153">
        <v>0</v>
      </c>
      <c r="M153">
        <v>0</v>
      </c>
      <c r="N153">
        <v>1.0449900640166423</v>
      </c>
      <c r="O153">
        <v>0</v>
      </c>
      <c r="P153">
        <v>0</v>
      </c>
      <c r="Q153">
        <v>4.8739382457396125</v>
      </c>
      <c r="R153">
        <v>0</v>
      </c>
      <c r="S153">
        <v>0</v>
      </c>
    </row>
    <row r="154" spans="1:19" x14ac:dyDescent="0.25">
      <c r="A154" t="s">
        <v>146</v>
      </c>
      <c r="B154">
        <v>0</v>
      </c>
      <c r="C154">
        <v>0</v>
      </c>
      <c r="D154">
        <v>0</v>
      </c>
      <c r="E154">
        <v>2.1602706426525695</v>
      </c>
      <c r="F154">
        <v>0</v>
      </c>
      <c r="G154">
        <v>0</v>
      </c>
      <c r="H154">
        <v>0</v>
      </c>
      <c r="I154">
        <v>0</v>
      </c>
      <c r="J154">
        <v>0</v>
      </c>
      <c r="K154">
        <v>0.40947586732880314</v>
      </c>
      <c r="L154">
        <v>0</v>
      </c>
      <c r="M154">
        <v>0</v>
      </c>
      <c r="N154">
        <v>0</v>
      </c>
      <c r="O154">
        <v>0</v>
      </c>
      <c r="P154">
        <v>0</v>
      </c>
      <c r="Q154">
        <v>0.97531994412015388</v>
      </c>
      <c r="R154">
        <v>0</v>
      </c>
      <c r="S154">
        <v>0</v>
      </c>
    </row>
    <row r="155" spans="1:19" x14ac:dyDescent="0.25">
      <c r="A155" t="s">
        <v>147</v>
      </c>
      <c r="B155">
        <v>0.52631896245507936</v>
      </c>
      <c r="C155">
        <v>0</v>
      </c>
      <c r="D155">
        <v>0</v>
      </c>
      <c r="E155">
        <v>8.2376720248408422</v>
      </c>
      <c r="F155">
        <v>0</v>
      </c>
      <c r="G155">
        <v>0</v>
      </c>
      <c r="H155">
        <v>0.4592960123847396</v>
      </c>
      <c r="I155">
        <v>0</v>
      </c>
      <c r="J155">
        <v>0</v>
      </c>
      <c r="K155">
        <v>4.3508839549612226</v>
      </c>
      <c r="L155">
        <v>0</v>
      </c>
      <c r="M155">
        <v>0</v>
      </c>
      <c r="N155">
        <v>1.0449900640166423</v>
      </c>
      <c r="O155">
        <v>0</v>
      </c>
      <c r="P155">
        <v>0</v>
      </c>
      <c r="Q155">
        <v>4.8739382457396125</v>
      </c>
      <c r="R155">
        <v>0</v>
      </c>
      <c r="S155">
        <v>0</v>
      </c>
    </row>
    <row r="156" spans="1:19" x14ac:dyDescent="0.25">
      <c r="A156" t="s">
        <v>148</v>
      </c>
      <c r="B156">
        <v>0</v>
      </c>
      <c r="C156">
        <v>0</v>
      </c>
      <c r="D156">
        <v>0</v>
      </c>
      <c r="E156">
        <v>11.361328047364589</v>
      </c>
      <c r="F156">
        <v>1.1123381057675754</v>
      </c>
      <c r="G156">
        <v>0.1134108955987239</v>
      </c>
      <c r="H156">
        <v>0</v>
      </c>
      <c r="I156">
        <v>0</v>
      </c>
      <c r="J156">
        <v>0</v>
      </c>
      <c r="K156">
        <v>4.1446452165862642</v>
      </c>
      <c r="L156">
        <v>2.3871643843398007</v>
      </c>
      <c r="M156">
        <v>1.3528441003912057</v>
      </c>
      <c r="N156">
        <v>0</v>
      </c>
      <c r="O156">
        <v>0</v>
      </c>
      <c r="P156">
        <v>0</v>
      </c>
      <c r="Q156">
        <v>10.233296623486897</v>
      </c>
      <c r="R156">
        <v>5.626244361101743</v>
      </c>
      <c r="S156">
        <v>4.0085589048457146</v>
      </c>
    </row>
    <row r="157" spans="1:19" x14ac:dyDescent="0.25">
      <c r="A157" t="s">
        <v>267</v>
      </c>
      <c r="B157">
        <v>0</v>
      </c>
      <c r="C157">
        <v>0</v>
      </c>
      <c r="D157">
        <v>0</v>
      </c>
      <c r="E157">
        <v>8.3954827699799353</v>
      </c>
      <c r="F157">
        <v>4.6194834282090955</v>
      </c>
      <c r="G157">
        <v>1.2525598682911427</v>
      </c>
      <c r="H157">
        <v>0</v>
      </c>
      <c r="I157">
        <v>0</v>
      </c>
      <c r="J157">
        <v>0</v>
      </c>
      <c r="K157">
        <v>6.2205543308078628</v>
      </c>
      <c r="L157">
        <v>6.0558789278316603</v>
      </c>
      <c r="M157">
        <v>3.8427889703870624</v>
      </c>
      <c r="N157">
        <v>0</v>
      </c>
      <c r="O157">
        <v>0</v>
      </c>
      <c r="P157">
        <v>0</v>
      </c>
      <c r="Q157">
        <v>12.668147812513709</v>
      </c>
      <c r="R157">
        <v>11.561094370862408</v>
      </c>
      <c r="S157">
        <v>7.4158491911718869</v>
      </c>
    </row>
    <row r="158" spans="1:19" x14ac:dyDescent="0.25">
      <c r="A158" t="s">
        <v>150</v>
      </c>
      <c r="B158">
        <v>11.88528524136531</v>
      </c>
      <c r="C158">
        <v>7.8054074708950187</v>
      </c>
      <c r="D158">
        <v>2.5214032168608695</v>
      </c>
      <c r="E158">
        <v>1.7014688110841871</v>
      </c>
      <c r="F158">
        <v>0</v>
      </c>
      <c r="G158">
        <v>1.1026614170332585</v>
      </c>
      <c r="H158">
        <v>6.5565408643611578</v>
      </c>
      <c r="I158">
        <v>6.1668825543447499</v>
      </c>
      <c r="J158">
        <v>5.0186660385436745</v>
      </c>
      <c r="K158">
        <v>0.13967992980425939</v>
      </c>
      <c r="L158">
        <v>0</v>
      </c>
      <c r="M158">
        <v>0.13476553313261716</v>
      </c>
      <c r="N158">
        <v>15.112480019496141</v>
      </c>
      <c r="O158">
        <v>14.017949000054255</v>
      </c>
      <c r="P158">
        <v>12.200925798371014</v>
      </c>
      <c r="Q158">
        <v>0.25805623810903727</v>
      </c>
      <c r="R158">
        <v>0</v>
      </c>
      <c r="S158">
        <v>0.50458147350557858</v>
      </c>
    </row>
    <row r="159" spans="1:19" x14ac:dyDescent="0.25">
      <c r="A159" t="s">
        <v>151</v>
      </c>
      <c r="B159">
        <v>0</v>
      </c>
      <c r="C159">
        <v>0</v>
      </c>
      <c r="D159">
        <v>0</v>
      </c>
      <c r="E159">
        <v>14.163944140231701</v>
      </c>
      <c r="F159">
        <v>3.2135779273663561</v>
      </c>
      <c r="G159">
        <v>1.0219368436550245</v>
      </c>
      <c r="H159">
        <v>0</v>
      </c>
      <c r="I159">
        <v>0</v>
      </c>
      <c r="J159">
        <v>0</v>
      </c>
      <c r="K159">
        <v>7.3535389523352119</v>
      </c>
      <c r="L159">
        <v>5.6849127302519902</v>
      </c>
      <c r="M159">
        <v>0.59252648941785335</v>
      </c>
      <c r="N159">
        <v>0</v>
      </c>
      <c r="O159">
        <v>0</v>
      </c>
      <c r="P159">
        <v>0</v>
      </c>
      <c r="Q159">
        <v>16.122364341056304</v>
      </c>
      <c r="R159">
        <v>12.338687035430487</v>
      </c>
      <c r="S159">
        <v>7.2326098815117428</v>
      </c>
    </row>
    <row r="160" spans="1:19" x14ac:dyDescent="0.25">
      <c r="A160" t="s">
        <v>152</v>
      </c>
      <c r="B160">
        <v>8.6458303065305522</v>
      </c>
      <c r="C160">
        <v>3.8911676607426173</v>
      </c>
      <c r="D160">
        <v>0.74363341094796387</v>
      </c>
      <c r="E160">
        <v>0</v>
      </c>
      <c r="F160">
        <v>0</v>
      </c>
      <c r="G160">
        <v>0.31764267453840256</v>
      </c>
      <c r="H160">
        <v>5.0521404029071535</v>
      </c>
      <c r="I160">
        <v>4.673517547071369</v>
      </c>
      <c r="J160">
        <v>2.1535850522197104</v>
      </c>
      <c r="K160">
        <v>0</v>
      </c>
      <c r="L160">
        <v>0</v>
      </c>
      <c r="M160">
        <v>0.21786316493156216</v>
      </c>
      <c r="N160">
        <v>8.6612151086675713</v>
      </c>
      <c r="O160">
        <v>6.2146080900752763</v>
      </c>
      <c r="P160">
        <v>2.3479841579676295</v>
      </c>
      <c r="Q160">
        <v>0</v>
      </c>
      <c r="R160">
        <v>0</v>
      </c>
      <c r="S160">
        <v>6.0402282712415607E-2</v>
      </c>
    </row>
    <row r="161" spans="1:19" x14ac:dyDescent="0.25">
      <c r="A161" t="s">
        <v>268</v>
      </c>
      <c r="B161">
        <v>0</v>
      </c>
      <c r="C161">
        <v>0</v>
      </c>
      <c r="D161">
        <v>0</v>
      </c>
      <c r="E161">
        <v>1.137345087446352</v>
      </c>
      <c r="F161">
        <v>0</v>
      </c>
      <c r="G161">
        <v>0</v>
      </c>
      <c r="H161">
        <v>0</v>
      </c>
      <c r="I161">
        <v>0</v>
      </c>
      <c r="J161">
        <v>0</v>
      </c>
      <c r="K161">
        <v>0.23004268596402724</v>
      </c>
      <c r="L161">
        <v>0</v>
      </c>
      <c r="M161">
        <v>0</v>
      </c>
      <c r="N161">
        <v>0</v>
      </c>
      <c r="O161">
        <v>0</v>
      </c>
      <c r="P161">
        <v>0</v>
      </c>
      <c r="Q161">
        <v>0.82696068840183545</v>
      </c>
      <c r="R161">
        <v>0</v>
      </c>
      <c r="S161">
        <v>0</v>
      </c>
    </row>
    <row r="162" spans="1:19" x14ac:dyDescent="0.25">
      <c r="A162" t="s">
        <v>154</v>
      </c>
      <c r="B162">
        <v>0</v>
      </c>
      <c r="C162">
        <v>0</v>
      </c>
      <c r="D162">
        <v>0</v>
      </c>
      <c r="E162">
        <v>0</v>
      </c>
      <c r="F162">
        <v>0</v>
      </c>
      <c r="G162">
        <v>0</v>
      </c>
      <c r="H162">
        <v>0</v>
      </c>
      <c r="I162">
        <v>0</v>
      </c>
      <c r="J162">
        <v>0</v>
      </c>
      <c r="K162">
        <v>0</v>
      </c>
      <c r="L162">
        <v>0</v>
      </c>
      <c r="M162">
        <v>0</v>
      </c>
      <c r="N162">
        <v>0</v>
      </c>
      <c r="O162">
        <v>0</v>
      </c>
      <c r="P162">
        <v>0</v>
      </c>
      <c r="Q162">
        <v>0</v>
      </c>
      <c r="R162">
        <v>0</v>
      </c>
      <c r="S162">
        <v>0</v>
      </c>
    </row>
    <row r="163" spans="1:19" x14ac:dyDescent="0.25">
      <c r="A163" t="s">
        <v>155</v>
      </c>
      <c r="B163">
        <v>0</v>
      </c>
      <c r="C163">
        <v>0</v>
      </c>
      <c r="D163">
        <v>0</v>
      </c>
      <c r="E163">
        <v>1.2846246724279953</v>
      </c>
      <c r="F163">
        <v>0.52736527985680504</v>
      </c>
      <c r="G163">
        <v>0</v>
      </c>
      <c r="H163">
        <v>0</v>
      </c>
      <c r="I163">
        <v>0</v>
      </c>
      <c r="J163">
        <v>0</v>
      </c>
      <c r="K163">
        <v>0.19909860253072945</v>
      </c>
      <c r="L163">
        <v>0.17924537567211357</v>
      </c>
      <c r="M163">
        <v>0</v>
      </c>
      <c r="N163">
        <v>0</v>
      </c>
      <c r="O163">
        <v>0</v>
      </c>
      <c r="P163">
        <v>0</v>
      </c>
      <c r="Q163">
        <v>0.93135914561946243</v>
      </c>
      <c r="R163">
        <v>0.92157697765638547</v>
      </c>
      <c r="S163">
        <v>0</v>
      </c>
    </row>
    <row r="164" spans="1:19" x14ac:dyDescent="0.25">
      <c r="A164" t="s">
        <v>156</v>
      </c>
      <c r="B164">
        <v>0</v>
      </c>
      <c r="C164">
        <v>0</v>
      </c>
      <c r="D164">
        <v>0</v>
      </c>
      <c r="E164">
        <v>2.5120684707531979</v>
      </c>
      <c r="F164">
        <v>0</v>
      </c>
      <c r="G164">
        <v>0</v>
      </c>
      <c r="H164">
        <v>0</v>
      </c>
      <c r="I164">
        <v>0</v>
      </c>
      <c r="J164">
        <v>0</v>
      </c>
      <c r="K164">
        <v>0.21821815131056285</v>
      </c>
      <c r="L164">
        <v>0</v>
      </c>
      <c r="M164">
        <v>0</v>
      </c>
      <c r="N164">
        <v>0</v>
      </c>
      <c r="O164">
        <v>0</v>
      </c>
      <c r="P164">
        <v>0</v>
      </c>
      <c r="Q164">
        <v>0.96829647821141973</v>
      </c>
      <c r="R164">
        <v>0</v>
      </c>
      <c r="S164">
        <v>0</v>
      </c>
    </row>
    <row r="165" spans="1:19" x14ac:dyDescent="0.25">
      <c r="A165" t="s">
        <v>269</v>
      </c>
      <c r="B165">
        <v>0</v>
      </c>
      <c r="C165">
        <v>0</v>
      </c>
      <c r="D165">
        <v>0</v>
      </c>
      <c r="E165">
        <v>3.7488328905637491</v>
      </c>
      <c r="F165">
        <v>0</v>
      </c>
      <c r="G165">
        <v>0</v>
      </c>
      <c r="H165">
        <v>0</v>
      </c>
      <c r="I165">
        <v>0</v>
      </c>
      <c r="J165">
        <v>0</v>
      </c>
      <c r="K165">
        <v>0.8746093430187668</v>
      </c>
      <c r="L165">
        <v>0</v>
      </c>
      <c r="M165">
        <v>0</v>
      </c>
      <c r="N165">
        <v>0</v>
      </c>
      <c r="O165">
        <v>0</v>
      </c>
      <c r="P165">
        <v>0</v>
      </c>
      <c r="Q165">
        <v>1.4446041838444723</v>
      </c>
      <c r="R165">
        <v>0</v>
      </c>
      <c r="S165">
        <v>0</v>
      </c>
    </row>
    <row r="166" spans="1:19" x14ac:dyDescent="0.25">
      <c r="A166" t="s">
        <v>158</v>
      </c>
      <c r="B166">
        <v>0</v>
      </c>
      <c r="C166">
        <v>0</v>
      </c>
      <c r="D166">
        <v>0</v>
      </c>
      <c r="E166">
        <v>0</v>
      </c>
      <c r="F166">
        <v>0</v>
      </c>
      <c r="G166">
        <v>0</v>
      </c>
      <c r="H166">
        <v>0</v>
      </c>
      <c r="I166">
        <v>0</v>
      </c>
      <c r="J166">
        <v>0</v>
      </c>
      <c r="K166">
        <v>0</v>
      </c>
      <c r="L166">
        <v>0</v>
      </c>
      <c r="M166">
        <v>0</v>
      </c>
      <c r="N166">
        <v>0</v>
      </c>
      <c r="O166">
        <v>0</v>
      </c>
      <c r="P166">
        <v>0</v>
      </c>
      <c r="Q166">
        <v>0</v>
      </c>
      <c r="R166">
        <v>0</v>
      </c>
      <c r="S166">
        <v>0</v>
      </c>
    </row>
    <row r="167" spans="1:19" x14ac:dyDescent="0.25">
      <c r="A167" t="s">
        <v>159</v>
      </c>
      <c r="B167">
        <v>0</v>
      </c>
      <c r="C167">
        <v>0</v>
      </c>
      <c r="D167">
        <v>0</v>
      </c>
      <c r="E167">
        <v>1.1754838096748181</v>
      </c>
      <c r="F167">
        <v>0</v>
      </c>
      <c r="G167">
        <v>0</v>
      </c>
      <c r="H167">
        <v>0</v>
      </c>
      <c r="I167">
        <v>0</v>
      </c>
      <c r="J167">
        <v>0</v>
      </c>
      <c r="K167">
        <v>6.9819741558577883E-2</v>
      </c>
      <c r="L167">
        <v>0</v>
      </c>
      <c r="M167">
        <v>0</v>
      </c>
      <c r="N167">
        <v>0</v>
      </c>
      <c r="O167">
        <v>0</v>
      </c>
      <c r="P167">
        <v>0</v>
      </c>
      <c r="Q167">
        <v>0.23984776618742423</v>
      </c>
      <c r="R167">
        <v>0</v>
      </c>
      <c r="S167">
        <v>0</v>
      </c>
    </row>
    <row r="168" spans="1:19" x14ac:dyDescent="0.25">
      <c r="A168" t="s">
        <v>372</v>
      </c>
      <c r="B168">
        <v>0</v>
      </c>
      <c r="C168">
        <v>0</v>
      </c>
      <c r="D168">
        <v>0</v>
      </c>
      <c r="E168">
        <v>0</v>
      </c>
      <c r="F168">
        <v>0</v>
      </c>
      <c r="G168">
        <v>0</v>
      </c>
      <c r="H168">
        <v>0</v>
      </c>
      <c r="I168">
        <v>0</v>
      </c>
      <c r="J168">
        <v>0</v>
      </c>
      <c r="K168">
        <v>0</v>
      </c>
      <c r="L168">
        <v>0</v>
      </c>
      <c r="M168">
        <v>0</v>
      </c>
      <c r="N168">
        <v>0</v>
      </c>
      <c r="O168">
        <v>0</v>
      </c>
      <c r="P168">
        <v>0</v>
      </c>
      <c r="Q168">
        <v>0</v>
      </c>
      <c r="R168">
        <v>0</v>
      </c>
      <c r="S168">
        <v>0</v>
      </c>
    </row>
    <row r="169" spans="1:19" x14ac:dyDescent="0.25">
      <c r="A169" t="s">
        <v>160</v>
      </c>
      <c r="B169">
        <v>0</v>
      </c>
      <c r="C169">
        <v>0</v>
      </c>
      <c r="D169">
        <v>0</v>
      </c>
      <c r="E169">
        <v>0</v>
      </c>
      <c r="F169">
        <v>0</v>
      </c>
      <c r="G169">
        <v>0</v>
      </c>
      <c r="H169">
        <v>0</v>
      </c>
      <c r="I169">
        <v>0</v>
      </c>
      <c r="J169">
        <v>0</v>
      </c>
      <c r="K169">
        <v>0</v>
      </c>
      <c r="L169">
        <v>0</v>
      </c>
      <c r="M169">
        <v>0</v>
      </c>
      <c r="N169">
        <v>0</v>
      </c>
      <c r="O169">
        <v>0</v>
      </c>
      <c r="P169">
        <v>0</v>
      </c>
      <c r="Q169">
        <v>0</v>
      </c>
      <c r="R169">
        <v>0</v>
      </c>
      <c r="S169">
        <v>0</v>
      </c>
    </row>
    <row r="170" spans="1:19" x14ac:dyDescent="0.25">
      <c r="A170" t="s">
        <v>161</v>
      </c>
      <c r="B170">
        <v>0</v>
      </c>
      <c r="C170">
        <v>0</v>
      </c>
      <c r="D170">
        <v>0</v>
      </c>
      <c r="E170">
        <v>0</v>
      </c>
      <c r="F170">
        <v>0</v>
      </c>
      <c r="G170">
        <v>0</v>
      </c>
      <c r="H170">
        <v>0</v>
      </c>
      <c r="I170">
        <v>0</v>
      </c>
      <c r="J170">
        <v>0</v>
      </c>
      <c r="K170">
        <v>0</v>
      </c>
      <c r="L170">
        <v>0</v>
      </c>
      <c r="M170">
        <v>0</v>
      </c>
      <c r="N170">
        <v>0</v>
      </c>
      <c r="O170">
        <v>0</v>
      </c>
      <c r="P170">
        <v>0</v>
      </c>
      <c r="Q170">
        <v>0</v>
      </c>
      <c r="R170">
        <v>0</v>
      </c>
      <c r="S170">
        <v>0</v>
      </c>
    </row>
    <row r="171" spans="1:19" x14ac:dyDescent="0.25">
      <c r="A171" t="s">
        <v>162</v>
      </c>
      <c r="B171">
        <v>0</v>
      </c>
      <c r="C171">
        <v>0</v>
      </c>
      <c r="D171">
        <v>0</v>
      </c>
      <c r="E171">
        <v>0</v>
      </c>
      <c r="F171">
        <v>0</v>
      </c>
      <c r="G171">
        <v>0</v>
      </c>
      <c r="H171">
        <v>0</v>
      </c>
      <c r="I171">
        <v>0</v>
      </c>
      <c r="J171">
        <v>0</v>
      </c>
      <c r="K171">
        <v>0</v>
      </c>
      <c r="L171">
        <v>0</v>
      </c>
      <c r="M171">
        <v>0</v>
      </c>
      <c r="N171">
        <v>0</v>
      </c>
      <c r="O171">
        <v>0</v>
      </c>
      <c r="P171">
        <v>0</v>
      </c>
      <c r="Q171">
        <v>0</v>
      </c>
      <c r="R171">
        <v>0</v>
      </c>
      <c r="S171">
        <v>0</v>
      </c>
    </row>
    <row r="172" spans="1:19" x14ac:dyDescent="0.25">
      <c r="A172" t="s">
        <v>163</v>
      </c>
      <c r="B172">
        <v>0</v>
      </c>
      <c r="C172">
        <v>0</v>
      </c>
      <c r="D172">
        <v>0</v>
      </c>
      <c r="E172">
        <v>0</v>
      </c>
      <c r="F172">
        <v>0</v>
      </c>
      <c r="G172">
        <v>0</v>
      </c>
      <c r="H172">
        <v>0</v>
      </c>
      <c r="I172">
        <v>0</v>
      </c>
      <c r="J172">
        <v>0</v>
      </c>
      <c r="K172">
        <v>0</v>
      </c>
      <c r="L172">
        <v>0</v>
      </c>
      <c r="M172">
        <v>0</v>
      </c>
      <c r="N172">
        <v>0</v>
      </c>
      <c r="O172">
        <v>0</v>
      </c>
      <c r="P172">
        <v>0</v>
      </c>
      <c r="Q172">
        <v>0</v>
      </c>
      <c r="R172">
        <v>0</v>
      </c>
      <c r="S172">
        <v>0</v>
      </c>
    </row>
    <row r="173" spans="1:19" x14ac:dyDescent="0.25">
      <c r="A173" t="s">
        <v>248</v>
      </c>
      <c r="B173">
        <v>18.934142483972071</v>
      </c>
      <c r="C173">
        <v>0</v>
      </c>
      <c r="D173">
        <v>0.87741077409458557</v>
      </c>
      <c r="E173">
        <v>0</v>
      </c>
      <c r="F173">
        <v>2.3767948498697238</v>
      </c>
      <c r="G173">
        <v>0.41260169330877383</v>
      </c>
      <c r="H173">
        <v>3.262347378379256</v>
      </c>
      <c r="I173">
        <v>0</v>
      </c>
      <c r="J173">
        <v>0.55574788565346056</v>
      </c>
      <c r="K173">
        <v>0</v>
      </c>
      <c r="L173">
        <v>0.1139626928627059</v>
      </c>
      <c r="M173">
        <v>0.18092729539124522</v>
      </c>
      <c r="N173">
        <v>14.29731612662051</v>
      </c>
      <c r="O173">
        <v>0</v>
      </c>
      <c r="P173">
        <v>5.3400109530727438</v>
      </c>
      <c r="Q173">
        <v>0</v>
      </c>
      <c r="R173">
        <v>0.16251350775924597</v>
      </c>
      <c r="S173">
        <v>0.25782908892517514</v>
      </c>
    </row>
    <row r="174" spans="1:19" x14ac:dyDescent="0.25">
      <c r="A174" t="s">
        <v>164</v>
      </c>
      <c r="B174">
        <v>0</v>
      </c>
      <c r="C174">
        <v>0</v>
      </c>
      <c r="D174">
        <v>0</v>
      </c>
      <c r="E174">
        <v>12.601198746025473</v>
      </c>
      <c r="F174">
        <v>0</v>
      </c>
      <c r="G174">
        <v>0</v>
      </c>
      <c r="H174">
        <v>0</v>
      </c>
      <c r="I174">
        <v>0</v>
      </c>
      <c r="J174">
        <v>0</v>
      </c>
      <c r="K174">
        <v>0.76585413307178896</v>
      </c>
      <c r="L174">
        <v>0</v>
      </c>
      <c r="M174">
        <v>0</v>
      </c>
      <c r="N174">
        <v>0</v>
      </c>
      <c r="O174">
        <v>0</v>
      </c>
      <c r="P174">
        <v>0</v>
      </c>
      <c r="Q174">
        <v>3.7708034352466675</v>
      </c>
      <c r="R174">
        <v>0</v>
      </c>
      <c r="S174">
        <v>0</v>
      </c>
    </row>
    <row r="175" spans="1:19" x14ac:dyDescent="0.25">
      <c r="A175" t="s">
        <v>165</v>
      </c>
      <c r="B175">
        <v>0.32499780255360744</v>
      </c>
      <c r="C175">
        <v>0</v>
      </c>
      <c r="D175">
        <v>0</v>
      </c>
      <c r="E175">
        <v>2.6610342645588991</v>
      </c>
      <c r="F175">
        <v>0.39801598808400762</v>
      </c>
      <c r="G175">
        <v>0</v>
      </c>
      <c r="H175">
        <v>0.744990086646937</v>
      </c>
      <c r="I175">
        <v>0</v>
      </c>
      <c r="J175">
        <v>0</v>
      </c>
      <c r="K175">
        <v>0.42465854560927624</v>
      </c>
      <c r="L175">
        <v>0.39370514336696127</v>
      </c>
      <c r="M175">
        <v>0</v>
      </c>
      <c r="N175">
        <v>0.66500812568830214</v>
      </c>
      <c r="O175">
        <v>0</v>
      </c>
      <c r="P175">
        <v>0</v>
      </c>
      <c r="Q175">
        <v>2.244463214121613</v>
      </c>
      <c r="R175">
        <v>0.70948759150120611</v>
      </c>
      <c r="S175">
        <v>0</v>
      </c>
    </row>
    <row r="176" spans="1:19" x14ac:dyDescent="0.25">
      <c r="A176" t="s">
        <v>166</v>
      </c>
      <c r="B176">
        <v>0</v>
      </c>
      <c r="C176">
        <v>0</v>
      </c>
      <c r="D176">
        <v>0</v>
      </c>
      <c r="E176">
        <v>2.4721113309626102</v>
      </c>
      <c r="F176">
        <v>0.50707945561030654</v>
      </c>
      <c r="G176">
        <v>0</v>
      </c>
      <c r="H176">
        <v>0</v>
      </c>
      <c r="I176">
        <v>0</v>
      </c>
      <c r="J176">
        <v>0</v>
      </c>
      <c r="K176">
        <v>0.5455168932344171</v>
      </c>
      <c r="L176">
        <v>0.52881618320199308</v>
      </c>
      <c r="M176">
        <v>0</v>
      </c>
      <c r="N176">
        <v>0</v>
      </c>
      <c r="O176">
        <v>0</v>
      </c>
      <c r="P176">
        <v>0</v>
      </c>
      <c r="Q176">
        <v>2.6824135567409555</v>
      </c>
      <c r="R176">
        <v>2.180313801300013</v>
      </c>
      <c r="S176">
        <v>0</v>
      </c>
    </row>
    <row r="177" spans="1:19" x14ac:dyDescent="0.25">
      <c r="A177" t="s">
        <v>167</v>
      </c>
      <c r="B177">
        <v>5.7870237141656391</v>
      </c>
      <c r="C177">
        <v>2.0864371577633687</v>
      </c>
      <c r="D177">
        <v>0</v>
      </c>
      <c r="E177">
        <v>1.6433912233871357</v>
      </c>
      <c r="F177">
        <v>0</v>
      </c>
      <c r="G177">
        <v>0.42388156715422248</v>
      </c>
      <c r="H177">
        <v>2.1771495941636978</v>
      </c>
      <c r="I177">
        <v>1.7715473568134017</v>
      </c>
      <c r="J177">
        <v>0</v>
      </c>
      <c r="K177">
        <v>0.48597614959705271</v>
      </c>
      <c r="L177">
        <v>0</v>
      </c>
      <c r="M177">
        <v>0.93841089966280833</v>
      </c>
      <c r="N177">
        <v>6.3602217821746443</v>
      </c>
      <c r="O177">
        <v>4.9142564705535818</v>
      </c>
      <c r="P177">
        <v>0</v>
      </c>
      <c r="Q177">
        <v>1.4177190205947099</v>
      </c>
      <c r="R177">
        <v>0</v>
      </c>
      <c r="S177">
        <v>2.7412392079120704</v>
      </c>
    </row>
    <row r="178" spans="1:19" x14ac:dyDescent="0.25">
      <c r="A178" t="s">
        <v>168</v>
      </c>
      <c r="B178">
        <v>0</v>
      </c>
      <c r="C178">
        <v>0</v>
      </c>
      <c r="D178">
        <v>0</v>
      </c>
      <c r="E178">
        <v>0.79836026001078741</v>
      </c>
      <c r="F178">
        <v>0</v>
      </c>
      <c r="G178">
        <v>0</v>
      </c>
      <c r="H178">
        <v>0</v>
      </c>
      <c r="I178">
        <v>0</v>
      </c>
      <c r="J178">
        <v>0</v>
      </c>
      <c r="K178">
        <v>2.5539072809323611E-2</v>
      </c>
      <c r="L178">
        <v>0</v>
      </c>
      <c r="M178">
        <v>0</v>
      </c>
      <c r="N178">
        <v>0</v>
      </c>
      <c r="O178">
        <v>0</v>
      </c>
      <c r="P178">
        <v>0</v>
      </c>
      <c r="Q178">
        <v>0.49613488416558049</v>
      </c>
      <c r="R178">
        <v>0</v>
      </c>
      <c r="S178">
        <v>0</v>
      </c>
    </row>
    <row r="179" spans="1:19" x14ac:dyDescent="0.25">
      <c r="A179" t="s">
        <v>169</v>
      </c>
      <c r="B179">
        <v>0</v>
      </c>
      <c r="C179">
        <v>0</v>
      </c>
      <c r="D179">
        <v>0</v>
      </c>
      <c r="E179">
        <v>0.59640976877972129</v>
      </c>
      <c r="F179">
        <v>0</v>
      </c>
      <c r="G179">
        <v>0</v>
      </c>
      <c r="H179">
        <v>0</v>
      </c>
      <c r="I179">
        <v>0</v>
      </c>
      <c r="J179">
        <v>0</v>
      </c>
      <c r="K179">
        <v>2.8052146787831082E-2</v>
      </c>
      <c r="L179">
        <v>0</v>
      </c>
      <c r="M179">
        <v>0</v>
      </c>
      <c r="N179">
        <v>0</v>
      </c>
      <c r="O179">
        <v>0</v>
      </c>
      <c r="P179">
        <v>0</v>
      </c>
      <c r="Q179">
        <v>0.79949701226161052</v>
      </c>
      <c r="R179">
        <v>0</v>
      </c>
      <c r="S179">
        <v>0</v>
      </c>
    </row>
    <row r="180" spans="1:19" x14ac:dyDescent="0.25">
      <c r="A180" t="s">
        <v>170</v>
      </c>
      <c r="B180">
        <v>0</v>
      </c>
      <c r="C180">
        <v>0</v>
      </c>
      <c r="D180">
        <v>0</v>
      </c>
      <c r="E180">
        <v>30.871712056670713</v>
      </c>
      <c r="F180">
        <v>15.761967052508433</v>
      </c>
      <c r="G180">
        <v>2.8492075350140378</v>
      </c>
      <c r="H180">
        <v>0</v>
      </c>
      <c r="I180">
        <v>0</v>
      </c>
      <c r="J180">
        <v>0</v>
      </c>
      <c r="K180">
        <v>9.986072396174297</v>
      </c>
      <c r="L180">
        <v>8.570117771868885</v>
      </c>
      <c r="M180">
        <v>5.914244551530401</v>
      </c>
      <c r="N180">
        <v>0</v>
      </c>
      <c r="O180">
        <v>0</v>
      </c>
      <c r="P180">
        <v>0</v>
      </c>
      <c r="Q180">
        <v>14.400087033064485</v>
      </c>
      <c r="R180">
        <v>11.626912840975926</v>
      </c>
      <c r="S180">
        <v>7.6228391717996233</v>
      </c>
    </row>
    <row r="181" spans="1:19" x14ac:dyDescent="0.25">
      <c r="A181" t="s">
        <v>171</v>
      </c>
      <c r="B181">
        <v>0</v>
      </c>
      <c r="C181">
        <v>0</v>
      </c>
      <c r="D181">
        <v>0</v>
      </c>
      <c r="E181">
        <v>7.5710592986784313</v>
      </c>
      <c r="F181">
        <v>0</v>
      </c>
      <c r="G181">
        <v>0</v>
      </c>
      <c r="H181">
        <v>0</v>
      </c>
      <c r="I181">
        <v>0</v>
      </c>
      <c r="J181">
        <v>0</v>
      </c>
      <c r="K181">
        <v>2.6945593333011986</v>
      </c>
      <c r="L181">
        <v>0</v>
      </c>
      <c r="M181">
        <v>0</v>
      </c>
      <c r="N181">
        <v>0</v>
      </c>
      <c r="O181">
        <v>0</v>
      </c>
      <c r="P181">
        <v>0</v>
      </c>
      <c r="Q181">
        <v>2.2030230481367958</v>
      </c>
      <c r="R181">
        <v>0</v>
      </c>
      <c r="S181">
        <v>0</v>
      </c>
    </row>
    <row r="182" spans="1:19" x14ac:dyDescent="0.25">
      <c r="A182" t="s">
        <v>172</v>
      </c>
      <c r="B182">
        <v>0</v>
      </c>
      <c r="C182">
        <v>0</v>
      </c>
      <c r="D182">
        <v>0</v>
      </c>
      <c r="E182">
        <v>2.419590729651286</v>
      </c>
      <c r="F182">
        <v>0.97414866493607688</v>
      </c>
      <c r="G182">
        <v>0.81572862434851745</v>
      </c>
      <c r="H182">
        <v>0</v>
      </c>
      <c r="I182">
        <v>0</v>
      </c>
      <c r="J182">
        <v>0</v>
      </c>
      <c r="K182">
        <v>1.0640513561742431</v>
      </c>
      <c r="L182">
        <v>0.92635897249485377</v>
      </c>
      <c r="M182">
        <v>0.41497715217404146</v>
      </c>
      <c r="N182">
        <v>0</v>
      </c>
      <c r="O182">
        <v>0</v>
      </c>
      <c r="P182">
        <v>0</v>
      </c>
      <c r="Q182">
        <v>4.5736545361657193</v>
      </c>
      <c r="R182">
        <v>3.5178083489850729</v>
      </c>
      <c r="S182">
        <v>3.2183635242152717</v>
      </c>
    </row>
    <row r="183" spans="1:19" x14ac:dyDescent="0.25">
      <c r="A183" t="s">
        <v>173</v>
      </c>
      <c r="B183">
        <v>0</v>
      </c>
      <c r="C183">
        <v>0</v>
      </c>
      <c r="D183">
        <v>0</v>
      </c>
      <c r="E183">
        <v>0</v>
      </c>
      <c r="F183">
        <v>0</v>
      </c>
      <c r="G183">
        <v>0</v>
      </c>
      <c r="H183">
        <v>0</v>
      </c>
      <c r="I183">
        <v>0</v>
      </c>
      <c r="J183">
        <v>0</v>
      </c>
      <c r="K183">
        <v>0</v>
      </c>
      <c r="L183">
        <v>0</v>
      </c>
      <c r="M183">
        <v>0</v>
      </c>
      <c r="N183">
        <v>0</v>
      </c>
      <c r="O183">
        <v>0</v>
      </c>
      <c r="P183">
        <v>0</v>
      </c>
      <c r="Q183">
        <v>0</v>
      </c>
      <c r="R183">
        <v>0</v>
      </c>
      <c r="S183">
        <v>0</v>
      </c>
    </row>
    <row r="184" spans="1:19" x14ac:dyDescent="0.25">
      <c r="A184" t="s">
        <v>174</v>
      </c>
      <c r="B184">
        <v>0</v>
      </c>
      <c r="C184">
        <v>0</v>
      </c>
      <c r="D184">
        <v>0</v>
      </c>
      <c r="E184">
        <v>0.95502337107307245</v>
      </c>
      <c r="F184">
        <v>0</v>
      </c>
      <c r="G184">
        <v>0</v>
      </c>
      <c r="H184">
        <v>0</v>
      </c>
      <c r="I184">
        <v>0</v>
      </c>
      <c r="J184">
        <v>0</v>
      </c>
      <c r="K184">
        <v>0.44592931220089044</v>
      </c>
      <c r="L184">
        <v>0</v>
      </c>
      <c r="M184">
        <v>0</v>
      </c>
      <c r="N184">
        <v>0</v>
      </c>
      <c r="O184">
        <v>0</v>
      </c>
      <c r="P184">
        <v>0</v>
      </c>
      <c r="Q184">
        <v>1.1037000239054771</v>
      </c>
      <c r="R184">
        <v>0</v>
      </c>
      <c r="S184">
        <v>0</v>
      </c>
    </row>
    <row r="185" spans="1:19" x14ac:dyDescent="0.25">
      <c r="A185" t="s">
        <v>175</v>
      </c>
      <c r="B185">
        <v>0</v>
      </c>
      <c r="C185">
        <v>0</v>
      </c>
      <c r="D185">
        <v>0</v>
      </c>
      <c r="E185">
        <v>2.4771343826606835</v>
      </c>
      <c r="F185">
        <v>1.0151628682595371</v>
      </c>
      <c r="G185">
        <v>0</v>
      </c>
      <c r="H185">
        <v>0</v>
      </c>
      <c r="I185">
        <v>0</v>
      </c>
      <c r="J185">
        <v>0</v>
      </c>
      <c r="K185">
        <v>0.53034819937376609</v>
      </c>
      <c r="L185">
        <v>0.37884109909998737</v>
      </c>
      <c r="M185">
        <v>0</v>
      </c>
      <c r="N185">
        <v>0</v>
      </c>
      <c r="O185">
        <v>0</v>
      </c>
      <c r="P185">
        <v>0</v>
      </c>
      <c r="Q185">
        <v>1.14735800473092</v>
      </c>
      <c r="R185">
        <v>1.0172277945058126</v>
      </c>
      <c r="S185">
        <v>0</v>
      </c>
    </row>
    <row r="186" spans="1:19" x14ac:dyDescent="0.25">
      <c r="A186" t="s">
        <v>176</v>
      </c>
      <c r="B186">
        <v>3.9024217927378895</v>
      </c>
      <c r="C186">
        <v>1.44303404462669</v>
      </c>
      <c r="D186">
        <v>0.88280641764838985</v>
      </c>
      <c r="E186">
        <v>0</v>
      </c>
      <c r="F186">
        <v>0</v>
      </c>
      <c r="G186">
        <v>7.6933284904428009E-2</v>
      </c>
      <c r="H186">
        <v>4.2330839933182807</v>
      </c>
      <c r="I186">
        <v>3.0618533816644673</v>
      </c>
      <c r="J186">
        <v>2.0820697657190359</v>
      </c>
      <c r="K186">
        <v>0</v>
      </c>
      <c r="L186">
        <v>0</v>
      </c>
      <c r="M186">
        <v>8.3279440881143432E-2</v>
      </c>
      <c r="N186">
        <v>7.1287082482155233</v>
      </c>
      <c r="O186">
        <v>4.9255313406049011</v>
      </c>
      <c r="P186">
        <v>1.9765516440703848</v>
      </c>
      <c r="Q186">
        <v>0</v>
      </c>
      <c r="R186">
        <v>0</v>
      </c>
      <c r="S186">
        <v>1.8110278143906339E-2</v>
      </c>
    </row>
    <row r="187" spans="1:19" x14ac:dyDescent="0.25">
      <c r="A187" t="s">
        <v>177</v>
      </c>
      <c r="B187">
        <v>0</v>
      </c>
      <c r="C187">
        <v>0</v>
      </c>
      <c r="D187">
        <v>0</v>
      </c>
      <c r="E187">
        <v>0.9553929203041216</v>
      </c>
      <c r="F187">
        <v>0.39043775070317044</v>
      </c>
      <c r="G187">
        <v>0</v>
      </c>
      <c r="H187">
        <v>0</v>
      </c>
      <c r="I187">
        <v>0</v>
      </c>
      <c r="J187">
        <v>0</v>
      </c>
      <c r="K187">
        <v>2.1065199588540326</v>
      </c>
      <c r="L187">
        <v>1.7853557556723398</v>
      </c>
      <c r="M187">
        <v>0</v>
      </c>
      <c r="N187">
        <v>0</v>
      </c>
      <c r="O187">
        <v>0</v>
      </c>
      <c r="P187">
        <v>0</v>
      </c>
      <c r="Q187">
        <v>2.2552151443292954</v>
      </c>
      <c r="R187">
        <v>2.0266274634906187</v>
      </c>
      <c r="S187">
        <v>0</v>
      </c>
    </row>
    <row r="188" spans="1:19" x14ac:dyDescent="0.25">
      <c r="A188" t="s">
        <v>178</v>
      </c>
      <c r="B188">
        <v>0</v>
      </c>
      <c r="C188">
        <v>0</v>
      </c>
      <c r="D188">
        <v>0</v>
      </c>
      <c r="E188">
        <v>1.0149963408285918</v>
      </c>
      <c r="F188">
        <v>0</v>
      </c>
      <c r="G188">
        <v>0</v>
      </c>
      <c r="H188">
        <v>0</v>
      </c>
      <c r="I188">
        <v>0</v>
      </c>
      <c r="J188">
        <v>0</v>
      </c>
      <c r="K188">
        <v>0.15949073903134028</v>
      </c>
      <c r="L188">
        <v>0</v>
      </c>
      <c r="M188">
        <v>0</v>
      </c>
      <c r="N188">
        <v>0</v>
      </c>
      <c r="O188">
        <v>0</v>
      </c>
      <c r="P188">
        <v>0</v>
      </c>
      <c r="Q188">
        <v>0.44969208075934375</v>
      </c>
      <c r="R188">
        <v>0</v>
      </c>
      <c r="S188">
        <v>0</v>
      </c>
    </row>
    <row r="189" spans="1:19" x14ac:dyDescent="0.25">
      <c r="A189" t="s">
        <v>179</v>
      </c>
      <c r="B189">
        <v>0</v>
      </c>
      <c r="C189">
        <v>0</v>
      </c>
      <c r="D189">
        <v>0</v>
      </c>
      <c r="E189">
        <v>1.3643333239519382</v>
      </c>
      <c r="F189">
        <v>0</v>
      </c>
      <c r="G189">
        <v>0</v>
      </c>
      <c r="H189">
        <v>0</v>
      </c>
      <c r="I189">
        <v>0</v>
      </c>
      <c r="J189">
        <v>0</v>
      </c>
      <c r="K189">
        <v>9.47240484926688E-2</v>
      </c>
      <c r="L189">
        <v>0</v>
      </c>
      <c r="M189">
        <v>0</v>
      </c>
      <c r="N189">
        <v>0</v>
      </c>
      <c r="O189">
        <v>0</v>
      </c>
      <c r="P189">
        <v>0</v>
      </c>
      <c r="Q189">
        <v>1.03178161592831</v>
      </c>
      <c r="R189">
        <v>0</v>
      </c>
      <c r="S189">
        <v>0</v>
      </c>
    </row>
    <row r="190" spans="1:19" x14ac:dyDescent="0.25">
      <c r="A190" t="s">
        <v>180</v>
      </c>
      <c r="B190">
        <v>7.1100084554086029</v>
      </c>
      <c r="C190">
        <v>4.8371095310344403</v>
      </c>
      <c r="D190">
        <v>1.4286599242213167</v>
      </c>
      <c r="E190">
        <v>1.2722350830086679</v>
      </c>
      <c r="F190">
        <v>0</v>
      </c>
      <c r="G190">
        <v>1.196760955065866</v>
      </c>
      <c r="H190">
        <v>5.1720999502744132</v>
      </c>
      <c r="I190">
        <v>4.5886783845737185</v>
      </c>
      <c r="J190">
        <v>3.3461927627196868</v>
      </c>
      <c r="K190">
        <v>0.36297979378268724</v>
      </c>
      <c r="L190">
        <v>0</v>
      </c>
      <c r="M190">
        <v>0.52663917864007703</v>
      </c>
      <c r="N190">
        <v>7.4677188399462571</v>
      </c>
      <c r="O190">
        <v>6.3897193823412248</v>
      </c>
      <c r="P190">
        <v>4.6679117438572586</v>
      </c>
      <c r="Q190">
        <v>0.97283338486892634</v>
      </c>
      <c r="R190">
        <v>0</v>
      </c>
      <c r="S190">
        <v>0.98774934631998812</v>
      </c>
    </row>
    <row r="191" spans="1:19" x14ac:dyDescent="0.25">
      <c r="A191" t="s">
        <v>181</v>
      </c>
      <c r="B191">
        <v>12.605878011164283</v>
      </c>
      <c r="C191">
        <v>7.0003292282281064</v>
      </c>
      <c r="D191">
        <v>2.7965649324599369</v>
      </c>
      <c r="E191">
        <v>0</v>
      </c>
      <c r="F191">
        <v>0</v>
      </c>
      <c r="G191">
        <v>0.39491729298903261</v>
      </c>
      <c r="H191">
        <v>18.256270658200712</v>
      </c>
      <c r="I191">
        <v>16.768002507139251</v>
      </c>
      <c r="J191">
        <v>12.825546805679435</v>
      </c>
      <c r="K191">
        <v>0</v>
      </c>
      <c r="L191">
        <v>0</v>
      </c>
      <c r="M191">
        <v>0.27386769972967367</v>
      </c>
      <c r="N191">
        <v>14.228303829262158</v>
      </c>
      <c r="O191">
        <v>13.016018845175655</v>
      </c>
      <c r="P191">
        <v>11.094733700389648</v>
      </c>
      <c r="Q191">
        <v>0</v>
      </c>
      <c r="R191">
        <v>0</v>
      </c>
      <c r="S191">
        <v>0.14598402923025239</v>
      </c>
    </row>
    <row r="192" spans="1:19" x14ac:dyDescent="0.25">
      <c r="A192" t="s">
        <v>182</v>
      </c>
      <c r="B192">
        <v>6.8468087857472657</v>
      </c>
      <c r="C192">
        <v>2.7056461808201093</v>
      </c>
      <c r="D192">
        <v>0</v>
      </c>
      <c r="E192">
        <v>0</v>
      </c>
      <c r="F192">
        <v>0</v>
      </c>
      <c r="G192">
        <v>0</v>
      </c>
      <c r="H192">
        <v>2.1979101808778543</v>
      </c>
      <c r="I192">
        <v>1.7380769892343249</v>
      </c>
      <c r="J192">
        <v>0</v>
      </c>
      <c r="K192">
        <v>0</v>
      </c>
      <c r="L192">
        <v>0</v>
      </c>
      <c r="M192">
        <v>0</v>
      </c>
      <c r="N192">
        <v>4.669940706317977</v>
      </c>
      <c r="O192">
        <v>3.0576504068547505</v>
      </c>
      <c r="P192">
        <v>0</v>
      </c>
      <c r="Q192">
        <v>0</v>
      </c>
      <c r="R192">
        <v>0</v>
      </c>
      <c r="S192">
        <v>0</v>
      </c>
    </row>
    <row r="193" spans="1:19" x14ac:dyDescent="0.25">
      <c r="A193" t="s">
        <v>183</v>
      </c>
      <c r="B193">
        <v>0</v>
      </c>
      <c r="C193">
        <v>0</v>
      </c>
      <c r="D193">
        <v>0</v>
      </c>
      <c r="E193">
        <v>0</v>
      </c>
      <c r="F193">
        <v>0</v>
      </c>
      <c r="G193">
        <v>0</v>
      </c>
      <c r="H193">
        <v>0</v>
      </c>
      <c r="I193">
        <v>0</v>
      </c>
      <c r="J193">
        <v>0</v>
      </c>
      <c r="K193">
        <v>0</v>
      </c>
      <c r="L193">
        <v>0</v>
      </c>
      <c r="M193">
        <v>0</v>
      </c>
      <c r="N193">
        <v>0</v>
      </c>
      <c r="O193">
        <v>0</v>
      </c>
      <c r="P193">
        <v>0</v>
      </c>
      <c r="Q193">
        <v>0</v>
      </c>
      <c r="R193">
        <v>0</v>
      </c>
      <c r="S193">
        <v>0</v>
      </c>
    </row>
    <row r="194" spans="1:19" x14ac:dyDescent="0.25">
      <c r="A194" t="s">
        <v>184</v>
      </c>
      <c r="B194">
        <v>0</v>
      </c>
      <c r="C194">
        <v>0</v>
      </c>
      <c r="D194">
        <v>0</v>
      </c>
      <c r="E194">
        <v>9.8301100541611035</v>
      </c>
      <c r="F194">
        <v>3.9693366479358763</v>
      </c>
      <c r="G194">
        <v>0</v>
      </c>
      <c r="H194">
        <v>0</v>
      </c>
      <c r="I194">
        <v>0</v>
      </c>
      <c r="J194">
        <v>0</v>
      </c>
      <c r="K194">
        <v>1.5192228148591826</v>
      </c>
      <c r="L194">
        <v>0.90917332134473938</v>
      </c>
      <c r="M194">
        <v>0</v>
      </c>
      <c r="N194">
        <v>0</v>
      </c>
      <c r="O194">
        <v>0</v>
      </c>
      <c r="P194">
        <v>0</v>
      </c>
      <c r="Q194">
        <v>7.3536314038805459</v>
      </c>
      <c r="R194">
        <v>5.0551451240725855</v>
      </c>
      <c r="S194">
        <v>0</v>
      </c>
    </row>
    <row r="195" spans="1:19" x14ac:dyDescent="0.25">
      <c r="A195" t="s">
        <v>270</v>
      </c>
      <c r="B195">
        <v>0</v>
      </c>
      <c r="C195">
        <v>0</v>
      </c>
      <c r="D195">
        <v>0</v>
      </c>
      <c r="E195">
        <v>13.302433968737592</v>
      </c>
      <c r="F195">
        <v>2.4528580932111996</v>
      </c>
      <c r="G195">
        <v>1.1985474433757721</v>
      </c>
      <c r="H195">
        <v>0</v>
      </c>
      <c r="I195">
        <v>0</v>
      </c>
      <c r="J195">
        <v>0</v>
      </c>
      <c r="K195">
        <v>8.4591937946107656</v>
      </c>
      <c r="L195">
        <v>5.7425929691190758</v>
      </c>
      <c r="M195">
        <v>1.8884917969052424</v>
      </c>
      <c r="N195">
        <v>0</v>
      </c>
      <c r="O195">
        <v>0</v>
      </c>
      <c r="P195">
        <v>0</v>
      </c>
      <c r="Q195">
        <v>6.5078873010208325</v>
      </c>
      <c r="R195">
        <v>3.7877369027374908</v>
      </c>
      <c r="S195">
        <v>1.7518775307517198</v>
      </c>
    </row>
    <row r="196" spans="1:19" x14ac:dyDescent="0.25">
      <c r="A196" t="s">
        <v>186</v>
      </c>
      <c r="B196">
        <v>0</v>
      </c>
      <c r="C196">
        <v>0</v>
      </c>
      <c r="D196">
        <v>0</v>
      </c>
      <c r="E196">
        <v>2.5527942698163422</v>
      </c>
      <c r="F196">
        <v>0</v>
      </c>
      <c r="G196">
        <v>0</v>
      </c>
      <c r="H196">
        <v>0</v>
      </c>
      <c r="I196">
        <v>0</v>
      </c>
      <c r="J196">
        <v>0</v>
      </c>
      <c r="K196">
        <v>0.29698957493209044</v>
      </c>
      <c r="L196">
        <v>0</v>
      </c>
      <c r="M196">
        <v>0</v>
      </c>
      <c r="N196">
        <v>0</v>
      </c>
      <c r="O196">
        <v>0</v>
      </c>
      <c r="P196">
        <v>0</v>
      </c>
      <c r="Q196">
        <v>0.93186556292232436</v>
      </c>
      <c r="R196">
        <v>0</v>
      </c>
      <c r="S196">
        <v>0</v>
      </c>
    </row>
    <row r="197" spans="1:19" x14ac:dyDescent="0.25">
      <c r="A197" t="s">
        <v>187</v>
      </c>
      <c r="B197">
        <v>24.224069412470428</v>
      </c>
      <c r="C197">
        <v>13.932476100978285</v>
      </c>
      <c r="D197">
        <v>1.5885853894637696</v>
      </c>
      <c r="E197">
        <v>0.55533174531116103</v>
      </c>
      <c r="F197">
        <v>0</v>
      </c>
      <c r="G197">
        <v>1.5242053084337031</v>
      </c>
      <c r="H197">
        <v>35.842380791499792</v>
      </c>
      <c r="I197">
        <v>35.420703288892568</v>
      </c>
      <c r="J197">
        <v>32.569732698748247</v>
      </c>
      <c r="K197">
        <v>0</v>
      </c>
      <c r="L197">
        <v>0</v>
      </c>
      <c r="M197">
        <v>1.7341377407580028</v>
      </c>
      <c r="N197">
        <v>34.205933233665462</v>
      </c>
      <c r="O197">
        <v>32.267239584431245</v>
      </c>
      <c r="P197">
        <v>24.524791976875477</v>
      </c>
      <c r="Q197">
        <v>0.12330985007869226</v>
      </c>
      <c r="R197">
        <v>0</v>
      </c>
      <c r="S197">
        <v>3.2316878033067331</v>
      </c>
    </row>
    <row r="198" spans="1:19" x14ac:dyDescent="0.25">
      <c r="A198" t="s">
        <v>188</v>
      </c>
      <c r="B198">
        <v>0</v>
      </c>
      <c r="C198">
        <v>0</v>
      </c>
      <c r="D198">
        <v>0</v>
      </c>
      <c r="E198">
        <v>0.48923868724528785</v>
      </c>
      <c r="F198">
        <v>0</v>
      </c>
      <c r="G198">
        <v>0</v>
      </c>
      <c r="H198">
        <v>0</v>
      </c>
      <c r="I198">
        <v>0</v>
      </c>
      <c r="J198">
        <v>0</v>
      </c>
      <c r="K198">
        <v>6.3713909632179738E-2</v>
      </c>
      <c r="L198">
        <v>0</v>
      </c>
      <c r="M198">
        <v>0</v>
      </c>
      <c r="N198">
        <v>0</v>
      </c>
      <c r="O198">
        <v>0</v>
      </c>
      <c r="P198">
        <v>0</v>
      </c>
      <c r="Q198">
        <v>0.74846487702191333</v>
      </c>
      <c r="R198">
        <v>0</v>
      </c>
      <c r="S198">
        <v>0</v>
      </c>
    </row>
    <row r="199" spans="1:19" x14ac:dyDescent="0.25">
      <c r="A199" t="s">
        <v>189</v>
      </c>
      <c r="B199">
        <v>0</v>
      </c>
      <c r="C199">
        <v>0</v>
      </c>
      <c r="D199">
        <v>0</v>
      </c>
      <c r="E199">
        <v>1.0616131746967579</v>
      </c>
      <c r="F199">
        <v>0</v>
      </c>
      <c r="G199">
        <v>0</v>
      </c>
      <c r="H199">
        <v>0</v>
      </c>
      <c r="I199">
        <v>0</v>
      </c>
      <c r="J199">
        <v>0</v>
      </c>
      <c r="K199">
        <v>0.12905960124709367</v>
      </c>
      <c r="L199">
        <v>0</v>
      </c>
      <c r="M199">
        <v>0</v>
      </c>
      <c r="N199">
        <v>0</v>
      </c>
      <c r="O199">
        <v>0</v>
      </c>
      <c r="P199">
        <v>0</v>
      </c>
      <c r="Q199">
        <v>0.70662409819063565</v>
      </c>
      <c r="R199">
        <v>0</v>
      </c>
      <c r="S199">
        <v>0</v>
      </c>
    </row>
    <row r="200" spans="1:19" x14ac:dyDescent="0.25">
      <c r="A200" t="s">
        <v>271</v>
      </c>
      <c r="B200">
        <v>0</v>
      </c>
      <c r="C200">
        <v>0</v>
      </c>
      <c r="D200">
        <v>0</v>
      </c>
      <c r="E200">
        <v>2.6275802221458635</v>
      </c>
      <c r="F200">
        <v>0</v>
      </c>
      <c r="G200">
        <v>0</v>
      </c>
      <c r="H200">
        <v>0</v>
      </c>
      <c r="I200">
        <v>0</v>
      </c>
      <c r="J200">
        <v>0</v>
      </c>
      <c r="K200">
        <v>0.13480236842672016</v>
      </c>
      <c r="L200">
        <v>0</v>
      </c>
      <c r="M200">
        <v>0</v>
      </c>
      <c r="N200">
        <v>0</v>
      </c>
      <c r="O200">
        <v>0</v>
      </c>
      <c r="P200">
        <v>0</v>
      </c>
      <c r="Q200">
        <v>0.80981338957029481</v>
      </c>
      <c r="R200">
        <v>0</v>
      </c>
      <c r="S200">
        <v>0</v>
      </c>
    </row>
    <row r="201" spans="1:19" x14ac:dyDescent="0.25">
      <c r="A201" t="s">
        <v>190</v>
      </c>
      <c r="B201">
        <v>0</v>
      </c>
      <c r="C201">
        <v>0</v>
      </c>
      <c r="D201">
        <v>0</v>
      </c>
      <c r="E201">
        <v>0.90996662214088986</v>
      </c>
      <c r="F201">
        <v>0</v>
      </c>
      <c r="G201">
        <v>0</v>
      </c>
      <c r="H201">
        <v>0</v>
      </c>
      <c r="I201">
        <v>0</v>
      </c>
      <c r="J201">
        <v>0</v>
      </c>
      <c r="K201">
        <v>0.14946712197383771</v>
      </c>
      <c r="L201">
        <v>0</v>
      </c>
      <c r="M201">
        <v>0</v>
      </c>
      <c r="N201">
        <v>0</v>
      </c>
      <c r="O201">
        <v>0</v>
      </c>
      <c r="P201">
        <v>0</v>
      </c>
      <c r="Q201">
        <v>0.84758863618333213</v>
      </c>
      <c r="R201">
        <v>0</v>
      </c>
      <c r="S201">
        <v>0</v>
      </c>
    </row>
    <row r="202" spans="1:19" x14ac:dyDescent="0.25">
      <c r="A202" t="s">
        <v>191</v>
      </c>
      <c r="B202">
        <v>0</v>
      </c>
      <c r="C202">
        <v>0</v>
      </c>
      <c r="D202">
        <v>0</v>
      </c>
      <c r="E202">
        <v>7.146693741597077</v>
      </c>
      <c r="F202">
        <v>2.8562995701300058</v>
      </c>
      <c r="G202">
        <v>0</v>
      </c>
      <c r="H202">
        <v>0</v>
      </c>
      <c r="I202">
        <v>0</v>
      </c>
      <c r="J202">
        <v>0</v>
      </c>
      <c r="K202">
        <v>1.7635711721654967</v>
      </c>
      <c r="L202">
        <v>1.4316500807860386</v>
      </c>
      <c r="M202">
        <v>0</v>
      </c>
      <c r="N202">
        <v>0</v>
      </c>
      <c r="O202">
        <v>0</v>
      </c>
      <c r="P202">
        <v>0</v>
      </c>
      <c r="Q202">
        <v>4.1778965581246155</v>
      </c>
      <c r="R202">
        <v>2.9809161632156145</v>
      </c>
      <c r="S202">
        <v>0</v>
      </c>
    </row>
    <row r="203" spans="1:19" x14ac:dyDescent="0.25">
      <c r="A203" t="s">
        <v>192</v>
      </c>
      <c r="B203">
        <v>0</v>
      </c>
      <c r="C203">
        <v>0</v>
      </c>
      <c r="D203">
        <v>0</v>
      </c>
      <c r="E203">
        <v>1.3253377772600934</v>
      </c>
      <c r="F203">
        <v>0.71752125553661517</v>
      </c>
      <c r="G203">
        <v>0</v>
      </c>
      <c r="H203">
        <v>0</v>
      </c>
      <c r="I203">
        <v>0</v>
      </c>
      <c r="J203">
        <v>0</v>
      </c>
      <c r="K203">
        <v>0.47530198480706709</v>
      </c>
      <c r="L203">
        <v>0.41179590996087884</v>
      </c>
      <c r="M203">
        <v>0</v>
      </c>
      <c r="N203">
        <v>0</v>
      </c>
      <c r="O203">
        <v>0</v>
      </c>
      <c r="P203">
        <v>0</v>
      </c>
      <c r="Q203">
        <v>1.0796343209916679</v>
      </c>
      <c r="R203">
        <v>1.0120283008915949</v>
      </c>
      <c r="S203">
        <v>0</v>
      </c>
    </row>
    <row r="204" spans="1:19" x14ac:dyDescent="0.25">
      <c r="A204" t="s">
        <v>193</v>
      </c>
      <c r="B204">
        <v>0</v>
      </c>
      <c r="C204">
        <v>0</v>
      </c>
      <c r="D204">
        <v>0</v>
      </c>
      <c r="E204">
        <v>3.5106914871028829</v>
      </c>
      <c r="F204">
        <v>0</v>
      </c>
      <c r="G204">
        <v>0</v>
      </c>
      <c r="H204">
        <v>0</v>
      </c>
      <c r="I204">
        <v>0</v>
      </c>
      <c r="J204">
        <v>0</v>
      </c>
      <c r="K204">
        <v>7.9029630557123656E-2</v>
      </c>
      <c r="L204">
        <v>0</v>
      </c>
      <c r="M204">
        <v>0</v>
      </c>
      <c r="N204">
        <v>0</v>
      </c>
      <c r="O204">
        <v>0</v>
      </c>
      <c r="P204">
        <v>0</v>
      </c>
      <c r="Q204">
        <v>0.49502634172577237</v>
      </c>
      <c r="R204">
        <v>0</v>
      </c>
      <c r="S204">
        <v>0</v>
      </c>
    </row>
    <row r="205" spans="1:19" x14ac:dyDescent="0.25">
      <c r="A205" t="s">
        <v>194</v>
      </c>
      <c r="B205">
        <v>0.94583376938254804</v>
      </c>
      <c r="C205">
        <v>0</v>
      </c>
      <c r="D205">
        <v>0</v>
      </c>
      <c r="E205">
        <v>3.8109806273188016</v>
      </c>
      <c r="F205">
        <v>1.9451990392166916</v>
      </c>
      <c r="G205">
        <v>0</v>
      </c>
      <c r="H205">
        <v>1.8812603075707833E-2</v>
      </c>
      <c r="I205">
        <v>0</v>
      </c>
      <c r="J205">
        <v>0</v>
      </c>
      <c r="K205">
        <v>1.0689269923976972</v>
      </c>
      <c r="L205">
        <v>0.96252413882508714</v>
      </c>
      <c r="M205">
        <v>0</v>
      </c>
      <c r="N205">
        <v>0.28547122293487398</v>
      </c>
      <c r="O205">
        <v>0</v>
      </c>
      <c r="P205">
        <v>0</v>
      </c>
      <c r="Q205">
        <v>4.8365298721824823</v>
      </c>
      <c r="R205">
        <v>2.9760028079694498</v>
      </c>
      <c r="S205">
        <v>0</v>
      </c>
    </row>
    <row r="206" spans="1:19" x14ac:dyDescent="0.25">
      <c r="A206" t="s">
        <v>195</v>
      </c>
      <c r="B206">
        <v>1.9500496794981186</v>
      </c>
      <c r="C206">
        <v>1.0024712397352562</v>
      </c>
      <c r="D206">
        <v>0</v>
      </c>
      <c r="E206">
        <v>0</v>
      </c>
      <c r="F206">
        <v>0</v>
      </c>
      <c r="G206">
        <v>0</v>
      </c>
      <c r="H206">
        <v>0.28427211880868519</v>
      </c>
      <c r="I206">
        <v>0.22627640275619673</v>
      </c>
      <c r="J206">
        <v>0</v>
      </c>
      <c r="K206">
        <v>0</v>
      </c>
      <c r="L206">
        <v>0</v>
      </c>
      <c r="M206">
        <v>0</v>
      </c>
      <c r="N206">
        <v>1.6058528855863705</v>
      </c>
      <c r="O206">
        <v>1.349186489502431</v>
      </c>
      <c r="P206">
        <v>0</v>
      </c>
      <c r="Q206">
        <v>0</v>
      </c>
      <c r="R206">
        <v>0</v>
      </c>
      <c r="S206">
        <v>0</v>
      </c>
    </row>
    <row r="207" spans="1:19" x14ac:dyDescent="0.25">
      <c r="A207" t="s">
        <v>196</v>
      </c>
      <c r="B207">
        <v>0</v>
      </c>
      <c r="C207">
        <v>0</v>
      </c>
      <c r="D207">
        <v>0</v>
      </c>
      <c r="E207">
        <v>18.382688425687228</v>
      </c>
      <c r="F207">
        <v>6.9115945885910222</v>
      </c>
      <c r="G207">
        <v>1.7055283020631462</v>
      </c>
      <c r="H207">
        <v>0</v>
      </c>
      <c r="I207">
        <v>0</v>
      </c>
      <c r="J207">
        <v>0</v>
      </c>
      <c r="K207">
        <v>6.7632518309525285</v>
      </c>
      <c r="L207">
        <v>4.247002635009463</v>
      </c>
      <c r="M207">
        <v>2.5803478910471722</v>
      </c>
      <c r="N207">
        <v>0</v>
      </c>
      <c r="O207">
        <v>0</v>
      </c>
      <c r="P207">
        <v>0</v>
      </c>
      <c r="Q207">
        <v>8.0541690542670388</v>
      </c>
      <c r="R207">
        <v>5.5166530609014792</v>
      </c>
      <c r="S207">
        <v>4.3227379949951477</v>
      </c>
    </row>
    <row r="208" spans="1:19" x14ac:dyDescent="0.25">
      <c r="A208" t="s">
        <v>197</v>
      </c>
      <c r="B208">
        <v>2.1824368792577316</v>
      </c>
      <c r="C208">
        <v>0</v>
      </c>
      <c r="D208">
        <v>0</v>
      </c>
      <c r="E208">
        <v>0</v>
      </c>
      <c r="F208">
        <v>0</v>
      </c>
      <c r="G208">
        <v>0</v>
      </c>
      <c r="H208">
        <v>0.78904578860657315</v>
      </c>
      <c r="I208">
        <v>0</v>
      </c>
      <c r="J208">
        <v>0</v>
      </c>
      <c r="K208">
        <v>0</v>
      </c>
      <c r="L208">
        <v>0</v>
      </c>
      <c r="M208">
        <v>0</v>
      </c>
      <c r="N208">
        <v>0.91944237352093661</v>
      </c>
      <c r="O208">
        <v>0</v>
      </c>
      <c r="P208">
        <v>0</v>
      </c>
      <c r="Q208">
        <v>0</v>
      </c>
      <c r="R208">
        <v>0</v>
      </c>
      <c r="S208">
        <v>0</v>
      </c>
    </row>
    <row r="209" spans="1:19" x14ac:dyDescent="0.25">
      <c r="A209" t="s">
        <v>198</v>
      </c>
      <c r="B209">
        <v>9.5542751982487442</v>
      </c>
      <c r="C209">
        <v>0</v>
      </c>
      <c r="D209">
        <v>1.3606815048435934</v>
      </c>
      <c r="E209">
        <v>3.553761263581972</v>
      </c>
      <c r="F209">
        <v>0.90537900277070504</v>
      </c>
      <c r="G209">
        <v>0.90210236849203362</v>
      </c>
      <c r="H209">
        <v>7.4059287388173143</v>
      </c>
      <c r="I209">
        <v>0</v>
      </c>
      <c r="J209">
        <v>5.2491207572918661</v>
      </c>
      <c r="K209">
        <v>1.6933406861429452</v>
      </c>
      <c r="L209">
        <v>1.3828875454345908</v>
      </c>
      <c r="M209">
        <v>0.32099485380451115</v>
      </c>
      <c r="N209">
        <v>7.5768571584850406</v>
      </c>
      <c r="O209">
        <v>0</v>
      </c>
      <c r="P209">
        <v>4.1276665216068107</v>
      </c>
      <c r="Q209">
        <v>2.5660373055934325</v>
      </c>
      <c r="R209">
        <v>1.1885076745484282</v>
      </c>
      <c r="S209">
        <v>0.50227833638556052</v>
      </c>
    </row>
    <row r="210" spans="1:19" x14ac:dyDescent="0.25">
      <c r="A210" t="s">
        <v>199</v>
      </c>
      <c r="B210">
        <v>0</v>
      </c>
      <c r="C210">
        <v>0</v>
      </c>
      <c r="D210">
        <v>0</v>
      </c>
      <c r="E210">
        <v>0</v>
      </c>
      <c r="F210">
        <v>0</v>
      </c>
      <c r="G210">
        <v>0</v>
      </c>
      <c r="H210">
        <v>0</v>
      </c>
      <c r="I210">
        <v>0</v>
      </c>
      <c r="J210">
        <v>0</v>
      </c>
      <c r="K210">
        <v>0</v>
      </c>
      <c r="L210">
        <v>0</v>
      </c>
      <c r="M210">
        <v>0</v>
      </c>
      <c r="N210">
        <v>0</v>
      </c>
      <c r="O210">
        <v>0</v>
      </c>
      <c r="P210">
        <v>0</v>
      </c>
      <c r="Q210">
        <v>0</v>
      </c>
      <c r="R210">
        <v>0</v>
      </c>
      <c r="S210">
        <v>0</v>
      </c>
    </row>
    <row r="211" spans="1:19" x14ac:dyDescent="0.25">
      <c r="A211" t="s">
        <v>200</v>
      </c>
      <c r="B211">
        <v>3.6202768514019059</v>
      </c>
      <c r="C211">
        <v>1.5618036069503971</v>
      </c>
      <c r="D211">
        <v>0</v>
      </c>
      <c r="E211">
        <v>0</v>
      </c>
      <c r="F211">
        <v>0</v>
      </c>
      <c r="G211">
        <v>0</v>
      </c>
      <c r="H211">
        <v>2.5054849254466265</v>
      </c>
      <c r="I211">
        <v>2.1594600051159167</v>
      </c>
      <c r="J211">
        <v>0</v>
      </c>
      <c r="K211">
        <v>0</v>
      </c>
      <c r="L211">
        <v>0</v>
      </c>
      <c r="M211">
        <v>0</v>
      </c>
      <c r="N211">
        <v>6.2364343210749027</v>
      </c>
      <c r="O211">
        <v>2.8437724807921714</v>
      </c>
      <c r="P211">
        <v>0</v>
      </c>
      <c r="Q211">
        <v>0</v>
      </c>
      <c r="R211">
        <v>0</v>
      </c>
      <c r="S211">
        <v>0</v>
      </c>
    </row>
    <row r="212" spans="1:19" x14ac:dyDescent="0.25">
      <c r="A212" t="s">
        <v>201</v>
      </c>
      <c r="B212">
        <v>10.346470089848651</v>
      </c>
      <c r="C212">
        <v>4.4261984861457009</v>
      </c>
      <c r="D212">
        <v>1.8886307449604465</v>
      </c>
      <c r="E212">
        <v>12.994238691808318</v>
      </c>
      <c r="F212">
        <v>1.8868655115619395</v>
      </c>
      <c r="G212">
        <v>0.13377977617292211</v>
      </c>
      <c r="H212">
        <v>5.4782550243110819</v>
      </c>
      <c r="I212">
        <v>5.2298173728532946</v>
      </c>
      <c r="J212">
        <v>4.2425061998960611</v>
      </c>
      <c r="K212">
        <v>2.070609832975157</v>
      </c>
      <c r="L212">
        <v>1.1013639432539302</v>
      </c>
      <c r="M212">
        <v>0.51292153661261819</v>
      </c>
      <c r="N212">
        <v>8.7630973817100628</v>
      </c>
      <c r="O212">
        <v>7.6244512193409362</v>
      </c>
      <c r="P212">
        <v>6.4901993409543115</v>
      </c>
      <c r="Q212">
        <v>10.023058737898372</v>
      </c>
      <c r="R212">
        <v>2.4341272365805602</v>
      </c>
      <c r="S212">
        <v>0.13189535267882715</v>
      </c>
    </row>
    <row r="213" spans="1:19" x14ac:dyDescent="0.25">
      <c r="A213" t="s">
        <v>202</v>
      </c>
      <c r="B213">
        <v>5.3566438142486978</v>
      </c>
      <c r="C213">
        <v>0</v>
      </c>
      <c r="D213">
        <v>0.2362801909161065</v>
      </c>
      <c r="E213">
        <v>1.3954619813928055</v>
      </c>
      <c r="F213">
        <v>0</v>
      </c>
      <c r="G213">
        <v>0.29595200919530124</v>
      </c>
      <c r="H213">
        <v>1.4640420853839851</v>
      </c>
      <c r="I213">
        <v>0</v>
      </c>
      <c r="J213">
        <v>0.39928816029587594</v>
      </c>
      <c r="K213">
        <v>5.9551573710190361E-2</v>
      </c>
      <c r="L213">
        <v>0</v>
      </c>
      <c r="M213">
        <v>0.41393372313620003</v>
      </c>
      <c r="N213">
        <v>2.4648615390720039</v>
      </c>
      <c r="O213">
        <v>0</v>
      </c>
      <c r="P213">
        <v>1.767791104577924</v>
      </c>
      <c r="Q213">
        <v>0.25519924059505228</v>
      </c>
      <c r="R213">
        <v>0</v>
      </c>
      <c r="S213">
        <v>0</v>
      </c>
    </row>
    <row r="214" spans="1:19" x14ac:dyDescent="0.25">
      <c r="A214" t="s">
        <v>203</v>
      </c>
      <c r="B214">
        <v>0</v>
      </c>
      <c r="C214">
        <v>0</v>
      </c>
      <c r="D214">
        <v>0</v>
      </c>
      <c r="E214">
        <v>0</v>
      </c>
      <c r="F214">
        <v>0</v>
      </c>
      <c r="G214">
        <v>0</v>
      </c>
      <c r="H214">
        <v>0</v>
      </c>
      <c r="I214">
        <v>0</v>
      </c>
      <c r="J214">
        <v>0</v>
      </c>
      <c r="K214">
        <v>0</v>
      </c>
      <c r="L214">
        <v>0</v>
      </c>
      <c r="M214">
        <v>0</v>
      </c>
      <c r="N214">
        <v>0</v>
      </c>
      <c r="O214">
        <v>0</v>
      </c>
      <c r="P214">
        <v>0</v>
      </c>
      <c r="Q214">
        <v>0</v>
      </c>
      <c r="R214">
        <v>0</v>
      </c>
      <c r="S214">
        <v>0</v>
      </c>
    </row>
    <row r="215" spans="1:19" x14ac:dyDescent="0.25">
      <c r="A215" t="s">
        <v>204</v>
      </c>
      <c r="B215">
        <v>0</v>
      </c>
      <c r="C215">
        <v>0</v>
      </c>
      <c r="D215">
        <v>0</v>
      </c>
      <c r="E215">
        <v>6.7123471750131722</v>
      </c>
      <c r="F215">
        <v>2.6541336213062166</v>
      </c>
      <c r="G215">
        <v>0</v>
      </c>
      <c r="H215">
        <v>0</v>
      </c>
      <c r="I215">
        <v>0</v>
      </c>
      <c r="J215">
        <v>0</v>
      </c>
      <c r="K215">
        <v>0.86671830856116994</v>
      </c>
      <c r="L215">
        <v>0.59177617114966197</v>
      </c>
      <c r="M215">
        <v>0</v>
      </c>
      <c r="N215">
        <v>0</v>
      </c>
      <c r="O215">
        <v>0</v>
      </c>
      <c r="P215">
        <v>0</v>
      </c>
      <c r="Q215">
        <v>2.3155679410787009</v>
      </c>
      <c r="R215">
        <v>1.8075907408041045</v>
      </c>
      <c r="S215">
        <v>0</v>
      </c>
    </row>
    <row r="216" spans="1:19" x14ac:dyDescent="0.25">
      <c r="A216" t="s">
        <v>205</v>
      </c>
      <c r="B216">
        <v>0</v>
      </c>
      <c r="C216">
        <v>0</v>
      </c>
      <c r="D216">
        <v>0</v>
      </c>
      <c r="E216">
        <v>10.004382828549781</v>
      </c>
      <c r="F216">
        <v>0</v>
      </c>
      <c r="G216">
        <v>0</v>
      </c>
      <c r="H216">
        <v>0</v>
      </c>
      <c r="I216">
        <v>0</v>
      </c>
      <c r="J216">
        <v>0</v>
      </c>
      <c r="K216">
        <v>0.54657875647303722</v>
      </c>
      <c r="L216">
        <v>0</v>
      </c>
      <c r="M216">
        <v>0</v>
      </c>
      <c r="N216">
        <v>0</v>
      </c>
      <c r="O216">
        <v>0</v>
      </c>
      <c r="P216">
        <v>0</v>
      </c>
      <c r="Q216">
        <v>1.1915749829698679</v>
      </c>
      <c r="R216">
        <v>0</v>
      </c>
      <c r="S216">
        <v>0</v>
      </c>
    </row>
    <row r="217" spans="1:19" x14ac:dyDescent="0.25">
      <c r="A217" t="s">
        <v>272</v>
      </c>
      <c r="B217">
        <v>0</v>
      </c>
      <c r="C217">
        <v>0</v>
      </c>
      <c r="D217">
        <v>0</v>
      </c>
      <c r="E217">
        <v>2.9532235895366399</v>
      </c>
      <c r="F217">
        <v>0</v>
      </c>
      <c r="G217">
        <v>0</v>
      </c>
      <c r="H217">
        <v>0</v>
      </c>
      <c r="I217">
        <v>0</v>
      </c>
      <c r="J217">
        <v>0</v>
      </c>
      <c r="K217">
        <v>0.41204760913541727</v>
      </c>
      <c r="L217">
        <v>0</v>
      </c>
      <c r="M217">
        <v>0</v>
      </c>
      <c r="N217">
        <v>0</v>
      </c>
      <c r="O217">
        <v>0</v>
      </c>
      <c r="P217">
        <v>0</v>
      </c>
      <c r="Q217">
        <v>1.4045643659138121</v>
      </c>
      <c r="R217">
        <v>0</v>
      </c>
      <c r="S217">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5"/>
  <sheetViews>
    <sheetView workbookViewId="0">
      <selection activeCell="Q3" sqref="Q3:Q215"/>
    </sheetView>
  </sheetViews>
  <sheetFormatPr defaultColWidth="8.7109375" defaultRowHeight="15" x14ac:dyDescent="0.25"/>
  <cols>
    <col min="1" max="1" width="25.7109375" style="7" bestFit="1" customWidth="1"/>
    <col min="2" max="16384" width="8.7109375" style="7"/>
  </cols>
  <sheetData>
    <row r="1" spans="1:22" x14ac:dyDescent="0.25">
      <c r="A1" s="7" t="s">
        <v>258</v>
      </c>
      <c r="B1" s="7" t="s">
        <v>259</v>
      </c>
    </row>
    <row r="2" spans="1:22" x14ac:dyDescent="0.25">
      <c r="A2" s="7" t="s">
        <v>260</v>
      </c>
      <c r="B2" s="7" t="s">
        <v>0</v>
      </c>
      <c r="C2" s="7" t="s">
        <v>1</v>
      </c>
      <c r="D2" s="7" t="s">
        <v>2</v>
      </c>
      <c r="E2" s="7" t="s">
        <v>3</v>
      </c>
      <c r="F2" s="7" t="s">
        <v>4</v>
      </c>
      <c r="G2" s="7" t="s">
        <v>5</v>
      </c>
      <c r="H2" s="7" t="s">
        <v>6</v>
      </c>
      <c r="I2" s="7" t="s">
        <v>230</v>
      </c>
      <c r="J2" s="7" t="s">
        <v>7</v>
      </c>
      <c r="K2" s="7" t="s">
        <v>8</v>
      </c>
      <c r="L2" s="7" t="s">
        <v>10</v>
      </c>
      <c r="M2" s="7" t="s">
        <v>229</v>
      </c>
      <c r="N2" s="7" t="s">
        <v>11</v>
      </c>
      <c r="O2" s="7" t="s">
        <v>12</v>
      </c>
      <c r="P2" s="7" t="s">
        <v>13</v>
      </c>
      <c r="Q2" s="66" t="s">
        <v>471</v>
      </c>
      <c r="R2" s="7" t="s">
        <v>256</v>
      </c>
      <c r="U2"/>
      <c r="V2"/>
    </row>
    <row r="3" spans="1:22" x14ac:dyDescent="0.25">
      <c r="A3" s="7" t="s">
        <v>15</v>
      </c>
      <c r="B3" s="7">
        <v>11103.300000000003</v>
      </c>
      <c r="C3" s="7">
        <v>2946.2</v>
      </c>
      <c r="D3" s="7">
        <v>41537.300000000003</v>
      </c>
      <c r="E3" s="7">
        <v>6434.9999999999991</v>
      </c>
      <c r="F3" s="7">
        <v>6170.3</v>
      </c>
      <c r="G3" s="7">
        <v>8142.7000000000007</v>
      </c>
      <c r="H3" s="7">
        <v>7533.8</v>
      </c>
      <c r="I3" s="7">
        <v>129291.79999999997</v>
      </c>
      <c r="J3" s="7">
        <v>3122.7000000000003</v>
      </c>
      <c r="K3" s="7">
        <v>80.3</v>
      </c>
      <c r="L3" s="7">
        <v>6123.3</v>
      </c>
      <c r="M3" s="7">
        <v>542741.90000000084</v>
      </c>
      <c r="N3" s="7">
        <v>37524.6</v>
      </c>
      <c r="O3" s="7">
        <v>12609.6</v>
      </c>
      <c r="P3" s="7">
        <v>35027.100000000013</v>
      </c>
      <c r="Q3" s="7">
        <f>+K3+C3</f>
        <v>3026.5</v>
      </c>
      <c r="R3" s="7">
        <v>850389.90000000072</v>
      </c>
      <c r="U3"/>
      <c r="V3"/>
    </row>
    <row r="4" spans="1:22" x14ac:dyDescent="0.25">
      <c r="A4" s="7" t="s">
        <v>231</v>
      </c>
      <c r="B4" s="7">
        <v>1572.2</v>
      </c>
      <c r="C4" s="7">
        <v>8232.7999999999993</v>
      </c>
      <c r="D4" s="7">
        <v>4249.5</v>
      </c>
      <c r="E4" s="7">
        <v>8249.2000000000007</v>
      </c>
      <c r="F4" s="7">
        <v>22979.30000000001</v>
      </c>
      <c r="G4" s="7">
        <v>676.5</v>
      </c>
      <c r="H4" s="7">
        <v>681.7</v>
      </c>
      <c r="I4" s="7">
        <v>75137.999999999942</v>
      </c>
      <c r="M4" s="7">
        <v>53825.400000000038</v>
      </c>
      <c r="N4" s="7">
        <v>3531.7</v>
      </c>
      <c r="O4" s="7">
        <v>3424.5</v>
      </c>
      <c r="P4" s="7">
        <v>4527.3</v>
      </c>
      <c r="Q4" s="7">
        <f t="shared" ref="Q4:Q67" si="0">+K4+C4</f>
        <v>8232.7999999999993</v>
      </c>
      <c r="R4" s="7">
        <v>187088.09999999998</v>
      </c>
      <c r="U4"/>
      <c r="V4"/>
    </row>
    <row r="5" spans="1:22" x14ac:dyDescent="0.25">
      <c r="A5" s="7" t="s">
        <v>16</v>
      </c>
      <c r="C5" s="7">
        <v>260.5</v>
      </c>
      <c r="D5" s="7">
        <v>1532.1000000000001</v>
      </c>
      <c r="E5" s="7">
        <v>2404.4</v>
      </c>
      <c r="F5" s="7">
        <v>184</v>
      </c>
      <c r="G5" s="7">
        <v>357.6</v>
      </c>
      <c r="H5" s="7">
        <v>1147.5999999999999</v>
      </c>
      <c r="I5" s="7">
        <v>13339.100000000002</v>
      </c>
      <c r="J5" s="7">
        <v>270.8</v>
      </c>
      <c r="M5" s="7">
        <v>112852.79999999989</v>
      </c>
      <c r="N5" s="7">
        <v>4934.2</v>
      </c>
      <c r="O5" s="7">
        <v>1776</v>
      </c>
      <c r="P5" s="7">
        <v>2044.8</v>
      </c>
      <c r="Q5" s="7">
        <f t="shared" si="0"/>
        <v>260.5</v>
      </c>
      <c r="R5" s="7">
        <v>141103.89999999988</v>
      </c>
      <c r="U5"/>
      <c r="V5"/>
    </row>
    <row r="6" spans="1:22" x14ac:dyDescent="0.25">
      <c r="A6" s="7" t="s">
        <v>17</v>
      </c>
      <c r="B6" s="7">
        <v>2903.8</v>
      </c>
      <c r="C6" s="7">
        <v>787.2</v>
      </c>
      <c r="D6" s="7">
        <v>5580.7</v>
      </c>
      <c r="E6" s="7">
        <v>5057.5</v>
      </c>
      <c r="F6" s="7">
        <v>559.6</v>
      </c>
      <c r="G6" s="7">
        <v>855.59999999999991</v>
      </c>
      <c r="H6" s="7">
        <v>4408.1000000000004</v>
      </c>
      <c r="I6" s="7">
        <v>20046.500000000011</v>
      </c>
      <c r="J6" s="7">
        <v>24</v>
      </c>
      <c r="L6" s="7">
        <v>77.3</v>
      </c>
      <c r="M6" s="7">
        <v>261738.00000000003</v>
      </c>
      <c r="N6" s="7">
        <v>4712.7000000000007</v>
      </c>
      <c r="O6" s="7">
        <v>2833.4</v>
      </c>
      <c r="P6" s="7">
        <v>11523.699999999997</v>
      </c>
      <c r="Q6" s="7">
        <f t="shared" si="0"/>
        <v>787.2</v>
      </c>
      <c r="R6" s="7">
        <v>321108.10000000009</v>
      </c>
      <c r="U6"/>
      <c r="V6"/>
    </row>
    <row r="7" spans="1:22" x14ac:dyDescent="0.25">
      <c r="A7" s="7" t="s">
        <v>18</v>
      </c>
      <c r="B7" s="7">
        <v>139.9</v>
      </c>
      <c r="C7" s="7">
        <v>113.7</v>
      </c>
      <c r="D7" s="7">
        <v>2189.5000000000005</v>
      </c>
      <c r="E7" s="7">
        <v>1291.3</v>
      </c>
      <c r="F7" s="7">
        <v>1479.9</v>
      </c>
      <c r="G7" s="7">
        <v>231</v>
      </c>
      <c r="H7" s="7">
        <v>345</v>
      </c>
      <c r="I7" s="7">
        <v>12352.999999999993</v>
      </c>
      <c r="M7" s="7">
        <v>77653.499999999956</v>
      </c>
      <c r="N7" s="7">
        <v>2096.6000000000004</v>
      </c>
      <c r="O7" s="7">
        <v>1602.2</v>
      </c>
      <c r="P7" s="7">
        <v>2507.8000000000002</v>
      </c>
      <c r="Q7" s="7">
        <f t="shared" si="0"/>
        <v>113.7</v>
      </c>
      <c r="R7" s="7">
        <v>102003.39999999997</v>
      </c>
      <c r="U7"/>
      <c r="V7"/>
    </row>
    <row r="8" spans="1:22" x14ac:dyDescent="0.25">
      <c r="A8" s="7" t="s">
        <v>19</v>
      </c>
      <c r="C8" s="7">
        <v>115.30000000000001</v>
      </c>
      <c r="D8" s="7">
        <v>325.39999999999998</v>
      </c>
      <c r="E8" s="7">
        <v>330.3</v>
      </c>
      <c r="F8" s="7">
        <v>391.5</v>
      </c>
      <c r="G8" s="7">
        <v>811.9</v>
      </c>
      <c r="H8" s="7">
        <v>614.1</v>
      </c>
      <c r="I8" s="7">
        <v>3315.3999999999992</v>
      </c>
      <c r="J8" s="7">
        <v>238.3</v>
      </c>
      <c r="M8" s="7">
        <v>45816.1</v>
      </c>
      <c r="N8" s="7">
        <v>3814.5</v>
      </c>
      <c r="O8" s="7">
        <v>103</v>
      </c>
      <c r="P8" s="7">
        <v>1363</v>
      </c>
      <c r="Q8" s="7">
        <f t="shared" si="0"/>
        <v>115.30000000000001</v>
      </c>
      <c r="R8" s="7">
        <v>57238.799999999996</v>
      </c>
      <c r="U8"/>
      <c r="V8"/>
    </row>
    <row r="9" spans="1:22" x14ac:dyDescent="0.25">
      <c r="A9" s="7" t="s">
        <v>20</v>
      </c>
      <c r="B9" s="7">
        <v>4938.800000000002</v>
      </c>
      <c r="C9" s="7">
        <v>4388.8999999999996</v>
      </c>
      <c r="D9" s="7">
        <v>16669.3</v>
      </c>
      <c r="E9" s="7">
        <v>7819.4000000000005</v>
      </c>
      <c r="F9" s="7">
        <v>61126.399999999994</v>
      </c>
      <c r="G9" s="7">
        <v>2068</v>
      </c>
      <c r="H9" s="7">
        <v>5245.8</v>
      </c>
      <c r="I9" s="7">
        <v>99059.700000000157</v>
      </c>
      <c r="J9" s="7">
        <v>2063.6</v>
      </c>
      <c r="L9" s="7">
        <v>543.4</v>
      </c>
      <c r="M9" s="7">
        <v>260055.10000000044</v>
      </c>
      <c r="N9" s="7">
        <v>13987.4</v>
      </c>
      <c r="O9" s="7">
        <v>13153.3</v>
      </c>
      <c r="P9" s="7">
        <v>14083.500000000004</v>
      </c>
      <c r="Q9" s="7">
        <f t="shared" si="0"/>
        <v>4388.8999999999996</v>
      </c>
      <c r="R9" s="7">
        <v>505202.60000000062</v>
      </c>
      <c r="U9"/>
      <c r="V9"/>
    </row>
    <row r="10" spans="1:22" x14ac:dyDescent="0.25">
      <c r="A10" s="7" t="s">
        <v>21</v>
      </c>
      <c r="B10" s="7">
        <v>46</v>
      </c>
      <c r="C10" s="7">
        <v>126.3</v>
      </c>
      <c r="D10" s="7">
        <v>287.60000000000002</v>
      </c>
      <c r="E10" s="7">
        <v>544.09999999999991</v>
      </c>
      <c r="F10" s="7">
        <v>778.90000000000009</v>
      </c>
      <c r="G10" s="7">
        <v>162.5</v>
      </c>
      <c r="H10" s="7">
        <v>1712.5</v>
      </c>
      <c r="I10" s="7">
        <v>8265.8000000000011</v>
      </c>
      <c r="J10" s="7">
        <v>217.7</v>
      </c>
      <c r="M10" s="7">
        <v>62663.90000000006</v>
      </c>
      <c r="N10" s="7">
        <v>1190.3</v>
      </c>
      <c r="O10" s="7">
        <v>1943.2</v>
      </c>
      <c r="P10" s="7">
        <v>629.90000000000009</v>
      </c>
      <c r="Q10" s="7">
        <f t="shared" si="0"/>
        <v>126.3</v>
      </c>
      <c r="R10" s="7">
        <v>78568.700000000055</v>
      </c>
      <c r="U10"/>
      <c r="V10"/>
    </row>
    <row r="11" spans="1:22" x14ac:dyDescent="0.25">
      <c r="A11" s="7" t="s">
        <v>22</v>
      </c>
      <c r="B11" s="7">
        <v>4076.4</v>
      </c>
      <c r="C11" s="7">
        <v>1079.7</v>
      </c>
      <c r="D11" s="7">
        <v>3739.2</v>
      </c>
      <c r="E11" s="7">
        <v>7202.4999999999991</v>
      </c>
      <c r="F11" s="7">
        <v>31133.399999999991</v>
      </c>
      <c r="G11" s="7">
        <v>1198.2</v>
      </c>
      <c r="H11" s="7">
        <v>2233.4</v>
      </c>
      <c r="I11" s="7">
        <v>65805.100000000049</v>
      </c>
      <c r="J11" s="7">
        <v>1221.3999999999999</v>
      </c>
      <c r="K11" s="7">
        <v>64.099999999999994</v>
      </c>
      <c r="L11" s="7">
        <v>451.4</v>
      </c>
      <c r="M11" s="7">
        <v>190658.20000000016</v>
      </c>
      <c r="N11" s="7">
        <v>6362.3</v>
      </c>
      <c r="O11" s="7">
        <v>5174.7999999999993</v>
      </c>
      <c r="P11" s="7">
        <v>4555.3</v>
      </c>
      <c r="Q11" s="7">
        <f t="shared" si="0"/>
        <v>1143.8</v>
      </c>
      <c r="R11" s="7">
        <v>324955.40000000014</v>
      </c>
      <c r="U11"/>
      <c r="V11"/>
    </row>
    <row r="12" spans="1:22" x14ac:dyDescent="0.25">
      <c r="A12" s="7" t="s">
        <v>23</v>
      </c>
      <c r="C12" s="7">
        <v>925</v>
      </c>
      <c r="D12" s="7">
        <v>1885</v>
      </c>
      <c r="E12" s="7">
        <v>1006.4</v>
      </c>
      <c r="G12" s="7">
        <v>348.20000000000005</v>
      </c>
      <c r="H12" s="7">
        <v>266.2</v>
      </c>
      <c r="I12" s="7">
        <v>43085.000000000022</v>
      </c>
      <c r="M12" s="7">
        <v>99661.599999999977</v>
      </c>
      <c r="N12" s="7">
        <v>4467.6000000000004</v>
      </c>
      <c r="O12" s="7">
        <v>1163</v>
      </c>
      <c r="P12" s="7">
        <v>1890.6</v>
      </c>
      <c r="Q12" s="7">
        <f t="shared" si="0"/>
        <v>925</v>
      </c>
      <c r="R12" s="7">
        <v>154698.6</v>
      </c>
      <c r="U12"/>
      <c r="V12"/>
    </row>
    <row r="13" spans="1:22" x14ac:dyDescent="0.25">
      <c r="A13" s="7" t="s">
        <v>24</v>
      </c>
      <c r="B13" s="7">
        <v>312.10000000000002</v>
      </c>
      <c r="C13" s="7">
        <v>390.2</v>
      </c>
      <c r="D13" s="7">
        <v>6251.6000000000013</v>
      </c>
      <c r="E13" s="7">
        <v>16304.699999999999</v>
      </c>
      <c r="F13" s="7">
        <v>14223.300000000003</v>
      </c>
      <c r="G13" s="7">
        <v>2367.6</v>
      </c>
      <c r="H13" s="7">
        <v>2864.2</v>
      </c>
      <c r="I13" s="7">
        <v>58920.999999999985</v>
      </c>
      <c r="J13" s="7">
        <v>2590.5999999999995</v>
      </c>
      <c r="L13" s="7">
        <v>40.299999999999997</v>
      </c>
      <c r="M13" s="7">
        <v>120932.99999999988</v>
      </c>
      <c r="N13" s="7">
        <v>4038.5000000000005</v>
      </c>
      <c r="O13" s="7">
        <v>1032</v>
      </c>
      <c r="P13" s="7">
        <v>5495.8000000000011</v>
      </c>
      <c r="Q13" s="7">
        <f t="shared" si="0"/>
        <v>390.2</v>
      </c>
      <c r="R13" s="7">
        <v>235764.89999999985</v>
      </c>
      <c r="U13"/>
      <c r="V13"/>
    </row>
    <row r="14" spans="1:22" x14ac:dyDescent="0.25">
      <c r="A14" s="7" t="s">
        <v>25</v>
      </c>
      <c r="C14" s="7">
        <v>63.8</v>
      </c>
      <c r="D14" s="7">
        <v>5950.6999999999989</v>
      </c>
      <c r="E14" s="7">
        <v>3358.8</v>
      </c>
      <c r="F14" s="7">
        <v>1224.4000000000001</v>
      </c>
      <c r="G14" s="7">
        <v>212.8</v>
      </c>
      <c r="H14" s="7">
        <v>3923.2</v>
      </c>
      <c r="I14" s="7">
        <v>13429.700000000004</v>
      </c>
      <c r="J14" s="7">
        <v>1612.6</v>
      </c>
      <c r="M14" s="7">
        <v>187114.60000000006</v>
      </c>
      <c r="N14" s="7">
        <v>7976.7</v>
      </c>
      <c r="O14" s="7">
        <v>1192.8</v>
      </c>
      <c r="P14" s="7">
        <v>4210</v>
      </c>
      <c r="Q14" s="7">
        <f t="shared" si="0"/>
        <v>63.8</v>
      </c>
      <c r="R14" s="7">
        <v>230270.10000000006</v>
      </c>
      <c r="U14"/>
      <c r="V14"/>
    </row>
    <row r="15" spans="1:22" x14ac:dyDescent="0.25">
      <c r="A15" s="7" t="s">
        <v>26</v>
      </c>
      <c r="B15" s="7">
        <v>2284.1999999999998</v>
      </c>
      <c r="C15" s="7">
        <v>540.5</v>
      </c>
      <c r="D15" s="7">
        <v>2577.9000000000005</v>
      </c>
      <c r="E15" s="7">
        <v>3334.1</v>
      </c>
      <c r="F15" s="7">
        <v>11915.100000000004</v>
      </c>
      <c r="G15" s="7">
        <v>1496.7</v>
      </c>
      <c r="H15" s="7">
        <v>6390.9</v>
      </c>
      <c r="I15" s="7">
        <v>44772.199999999975</v>
      </c>
      <c r="J15" s="7">
        <v>1189.6000000000001</v>
      </c>
      <c r="M15" s="7">
        <v>188681.29999999973</v>
      </c>
      <c r="N15" s="7">
        <v>4732.4000000000005</v>
      </c>
      <c r="O15" s="7">
        <v>1183.3</v>
      </c>
      <c r="P15" s="7">
        <v>5495.0999999999995</v>
      </c>
      <c r="Q15" s="7">
        <f t="shared" si="0"/>
        <v>540.5</v>
      </c>
      <c r="R15" s="7">
        <v>274593.2999999997</v>
      </c>
      <c r="U15"/>
      <c r="V15"/>
    </row>
    <row r="16" spans="1:22" x14ac:dyDescent="0.25">
      <c r="A16" s="7" t="s">
        <v>262</v>
      </c>
      <c r="B16" s="7">
        <v>12426.599999999999</v>
      </c>
      <c r="C16" s="7">
        <v>10589.5</v>
      </c>
      <c r="D16" s="7">
        <v>36201.599999999999</v>
      </c>
      <c r="E16" s="7">
        <v>17620.399999999991</v>
      </c>
      <c r="F16" s="7">
        <v>62936.500000000044</v>
      </c>
      <c r="G16" s="7">
        <v>24914.899999999998</v>
      </c>
      <c r="H16" s="7">
        <v>7763.6999999999989</v>
      </c>
      <c r="I16" s="7">
        <v>121733.10000000021</v>
      </c>
      <c r="J16" s="7">
        <v>10728.199999999997</v>
      </c>
      <c r="K16" s="7">
        <v>1948</v>
      </c>
      <c r="L16" s="7">
        <v>416.4</v>
      </c>
      <c r="M16" s="7">
        <v>761083.59999999672</v>
      </c>
      <c r="N16" s="7">
        <v>36234.500000000007</v>
      </c>
      <c r="O16" s="7">
        <v>17302.8</v>
      </c>
      <c r="P16" s="7">
        <v>79936.300000000032</v>
      </c>
      <c r="Q16" s="7">
        <f t="shared" si="0"/>
        <v>12537.5</v>
      </c>
      <c r="R16" s="7">
        <v>1201836.0999999971</v>
      </c>
      <c r="U16"/>
      <c r="V16"/>
    </row>
    <row r="17" spans="1:22" x14ac:dyDescent="0.25">
      <c r="A17" s="7" t="s">
        <v>27</v>
      </c>
      <c r="B17" s="7">
        <v>5344.7000000000035</v>
      </c>
      <c r="C17" s="7">
        <v>2882.2000000000003</v>
      </c>
      <c r="D17" s="7">
        <v>6471.9999999999982</v>
      </c>
      <c r="E17" s="7">
        <v>5343.1000000000013</v>
      </c>
      <c r="F17" s="7">
        <v>1582.8999999999999</v>
      </c>
      <c r="G17" s="7">
        <v>1374</v>
      </c>
      <c r="H17" s="7">
        <v>2938.5</v>
      </c>
      <c r="I17" s="7">
        <v>68131.699999999837</v>
      </c>
      <c r="J17" s="7">
        <v>487.1</v>
      </c>
      <c r="K17" s="7">
        <v>153</v>
      </c>
      <c r="L17" s="7">
        <v>126.1</v>
      </c>
      <c r="M17" s="7">
        <v>361023.79999999929</v>
      </c>
      <c r="N17" s="7">
        <v>10433.599999999999</v>
      </c>
      <c r="O17" s="7">
        <v>1263.5999999999999</v>
      </c>
      <c r="P17" s="7">
        <v>8756.3999999999978</v>
      </c>
      <c r="Q17" s="7">
        <f t="shared" si="0"/>
        <v>3035.2000000000003</v>
      </c>
      <c r="R17" s="7">
        <v>476312.69999999914</v>
      </c>
      <c r="U17"/>
      <c r="V17"/>
    </row>
    <row r="18" spans="1:22" x14ac:dyDescent="0.25">
      <c r="A18" s="7" t="s">
        <v>29</v>
      </c>
      <c r="C18" s="7">
        <v>270.29999999999995</v>
      </c>
      <c r="D18" s="7">
        <v>752.80000000000007</v>
      </c>
      <c r="E18" s="7">
        <v>1548.7000000000003</v>
      </c>
      <c r="F18" s="7">
        <v>754.3</v>
      </c>
      <c r="G18" s="7">
        <v>279.7</v>
      </c>
      <c r="H18" s="7">
        <v>1534.5</v>
      </c>
      <c r="I18" s="7">
        <v>6108.1</v>
      </c>
      <c r="M18" s="7">
        <v>62571.999999999942</v>
      </c>
      <c r="N18" s="7">
        <v>2347.1999999999998</v>
      </c>
      <c r="O18" s="7">
        <v>434.70000000000005</v>
      </c>
      <c r="P18" s="7">
        <v>723.5</v>
      </c>
      <c r="Q18" s="7">
        <f t="shared" si="0"/>
        <v>270.29999999999995</v>
      </c>
      <c r="R18" s="7">
        <v>77325.79999999993</v>
      </c>
      <c r="U18"/>
      <c r="V18"/>
    </row>
    <row r="19" spans="1:22" x14ac:dyDescent="0.25">
      <c r="A19" s="7" t="s">
        <v>30</v>
      </c>
      <c r="B19" s="7">
        <v>15233.200000000003</v>
      </c>
      <c r="C19" s="7">
        <v>43520.400000000016</v>
      </c>
      <c r="D19" s="7">
        <v>244644.49999999994</v>
      </c>
      <c r="E19" s="7">
        <v>25604.999999999989</v>
      </c>
      <c r="F19" s="7">
        <v>13267.700000000006</v>
      </c>
      <c r="G19" s="7">
        <v>40947.000000000007</v>
      </c>
      <c r="H19" s="7">
        <v>14222.699999999999</v>
      </c>
      <c r="I19" s="7">
        <v>731212.60000000219</v>
      </c>
      <c r="J19" s="7">
        <v>15125.200000000004</v>
      </c>
      <c r="K19" s="7">
        <v>2155.6</v>
      </c>
      <c r="L19" s="7">
        <v>3682.7999999999988</v>
      </c>
      <c r="M19" s="7">
        <v>696821.99999999919</v>
      </c>
      <c r="N19" s="7">
        <v>88108.099999999977</v>
      </c>
      <c r="O19" s="7">
        <v>42062.599999999991</v>
      </c>
      <c r="P19" s="7">
        <v>278566.19999999995</v>
      </c>
      <c r="Q19" s="7">
        <f t="shared" si="0"/>
        <v>45676.000000000015</v>
      </c>
      <c r="R19" s="7">
        <v>2255175.6000000015</v>
      </c>
      <c r="U19"/>
      <c r="V19"/>
    </row>
    <row r="20" spans="1:22" x14ac:dyDescent="0.25">
      <c r="A20" s="7" t="s">
        <v>31</v>
      </c>
      <c r="B20" s="7">
        <v>6922</v>
      </c>
      <c r="C20" s="7">
        <v>77.8</v>
      </c>
      <c r="D20" s="7">
        <v>14604.900000000001</v>
      </c>
      <c r="E20" s="7">
        <v>3520.6</v>
      </c>
      <c r="F20" s="7">
        <v>10440.599999999995</v>
      </c>
      <c r="G20" s="7">
        <v>3475.9</v>
      </c>
      <c r="H20" s="7">
        <v>1804.3999999999999</v>
      </c>
      <c r="I20" s="7">
        <v>31888.60000000002</v>
      </c>
      <c r="J20" s="7">
        <v>1132.9000000000001</v>
      </c>
      <c r="M20" s="7">
        <v>236835.70000000065</v>
      </c>
      <c r="N20" s="7">
        <v>7173.9000000000015</v>
      </c>
      <c r="O20" s="7">
        <v>2708.5</v>
      </c>
      <c r="P20" s="7">
        <v>5105.9999999999991</v>
      </c>
      <c r="Q20" s="7">
        <f t="shared" si="0"/>
        <v>77.8</v>
      </c>
      <c r="R20" s="7">
        <v>325691.80000000069</v>
      </c>
      <c r="U20"/>
      <c r="V20"/>
    </row>
    <row r="21" spans="1:22" x14ac:dyDescent="0.25">
      <c r="A21" s="7" t="s">
        <v>32</v>
      </c>
      <c r="B21" s="7">
        <v>3826.2000000000003</v>
      </c>
      <c r="C21" s="7">
        <v>2510.8000000000002</v>
      </c>
      <c r="D21" s="7">
        <v>14873.999999999998</v>
      </c>
      <c r="E21" s="7">
        <v>4249.9000000000005</v>
      </c>
      <c r="F21" s="7">
        <v>3658.9</v>
      </c>
      <c r="G21" s="7">
        <v>6338.5999999999995</v>
      </c>
      <c r="H21" s="7">
        <v>1559.4</v>
      </c>
      <c r="I21" s="7">
        <v>89590.800000000032</v>
      </c>
      <c r="J21" s="7">
        <v>2543.8999999999996</v>
      </c>
      <c r="L21" s="7">
        <v>303.8</v>
      </c>
      <c r="M21" s="7">
        <v>319749.80000000005</v>
      </c>
      <c r="N21" s="7">
        <v>18217.2</v>
      </c>
      <c r="O21" s="7">
        <v>6580.6</v>
      </c>
      <c r="P21" s="7">
        <v>21291.500000000004</v>
      </c>
      <c r="Q21" s="7">
        <f t="shared" si="0"/>
        <v>2510.8000000000002</v>
      </c>
      <c r="R21" s="7">
        <v>495295.40000000008</v>
      </c>
      <c r="U21"/>
      <c r="V21"/>
    </row>
    <row r="22" spans="1:22" x14ac:dyDescent="0.25">
      <c r="A22" s="7" t="s">
        <v>33</v>
      </c>
      <c r="B22" s="7">
        <v>451.4</v>
      </c>
      <c r="C22" s="7">
        <v>366.5</v>
      </c>
      <c r="D22" s="7">
        <v>4706.6999999999989</v>
      </c>
      <c r="E22" s="7">
        <v>5320.4</v>
      </c>
      <c r="F22" s="7">
        <v>4857.3000000000011</v>
      </c>
      <c r="G22" s="7">
        <v>490.3</v>
      </c>
      <c r="H22" s="7">
        <v>1459.6</v>
      </c>
      <c r="I22" s="7">
        <v>29937.099999999959</v>
      </c>
      <c r="J22" s="7">
        <v>1976.6</v>
      </c>
      <c r="L22" s="7">
        <v>1020.5999999999999</v>
      </c>
      <c r="M22" s="7">
        <v>157784.4000000002</v>
      </c>
      <c r="N22" s="7">
        <v>4344.7</v>
      </c>
      <c r="O22" s="7">
        <v>1724</v>
      </c>
      <c r="P22" s="7">
        <v>3588.8999999999992</v>
      </c>
      <c r="Q22" s="7">
        <f t="shared" si="0"/>
        <v>366.5</v>
      </c>
      <c r="R22" s="7">
        <v>218028.50000000015</v>
      </c>
      <c r="U22"/>
      <c r="V22"/>
    </row>
    <row r="23" spans="1:22" x14ac:dyDescent="0.25">
      <c r="A23" s="7" t="s">
        <v>34</v>
      </c>
      <c r="B23" s="7">
        <v>369.79999999999995</v>
      </c>
      <c r="C23" s="7">
        <v>122.4</v>
      </c>
      <c r="D23" s="7">
        <v>652.20000000000005</v>
      </c>
      <c r="E23" s="7">
        <v>755</v>
      </c>
      <c r="F23" s="7">
        <v>590</v>
      </c>
      <c r="G23" s="7">
        <v>360.40000000000003</v>
      </c>
      <c r="H23" s="7">
        <v>151.9</v>
      </c>
      <c r="I23" s="7">
        <v>3553.1999999999989</v>
      </c>
      <c r="J23" s="7">
        <v>330</v>
      </c>
      <c r="M23" s="7">
        <v>71780.300000000017</v>
      </c>
      <c r="N23" s="7">
        <v>2481.1999999999998</v>
      </c>
      <c r="O23" s="7">
        <v>218.5</v>
      </c>
      <c r="P23" s="7">
        <v>1125.3</v>
      </c>
      <c r="Q23" s="7">
        <f t="shared" si="0"/>
        <v>122.4</v>
      </c>
      <c r="R23" s="7">
        <v>82490.200000000012</v>
      </c>
      <c r="U23"/>
      <c r="V23"/>
    </row>
    <row r="24" spans="1:22" x14ac:dyDescent="0.25">
      <c r="A24" s="7" t="s">
        <v>35</v>
      </c>
      <c r="C24" s="7">
        <v>222.2</v>
      </c>
      <c r="D24" s="7">
        <v>723.9</v>
      </c>
      <c r="E24" s="7">
        <v>857.3</v>
      </c>
      <c r="F24" s="7">
        <v>390.5</v>
      </c>
      <c r="G24" s="7">
        <v>319.39999999999998</v>
      </c>
      <c r="H24" s="7">
        <v>1300.4000000000001</v>
      </c>
      <c r="I24" s="7">
        <v>5628.2999999999956</v>
      </c>
      <c r="J24" s="7">
        <v>3786.3</v>
      </c>
      <c r="M24" s="7">
        <v>82545.599999999933</v>
      </c>
      <c r="N24" s="7">
        <v>2821.1</v>
      </c>
      <c r="O24" s="7">
        <v>1850.3000000000002</v>
      </c>
      <c r="P24" s="7">
        <v>1634.4</v>
      </c>
      <c r="Q24" s="7">
        <f t="shared" si="0"/>
        <v>222.2</v>
      </c>
      <c r="R24" s="7">
        <v>102079.69999999994</v>
      </c>
      <c r="U24"/>
      <c r="V24"/>
    </row>
    <row r="25" spans="1:22" x14ac:dyDescent="0.25">
      <c r="A25" s="7" t="s">
        <v>36</v>
      </c>
      <c r="C25" s="7">
        <v>330.5</v>
      </c>
      <c r="D25" s="7">
        <v>1046.7</v>
      </c>
      <c r="E25" s="7">
        <v>3026.4000000000005</v>
      </c>
      <c r="F25" s="7">
        <v>220</v>
      </c>
      <c r="G25" s="7">
        <v>916.90000000000009</v>
      </c>
      <c r="H25" s="7">
        <v>1475.8999999999999</v>
      </c>
      <c r="I25" s="7">
        <v>8551.6000000000022</v>
      </c>
      <c r="J25" s="7">
        <v>75.2</v>
      </c>
      <c r="M25" s="7">
        <v>144896.99999999968</v>
      </c>
      <c r="N25" s="7">
        <v>4764.7</v>
      </c>
      <c r="O25" s="7">
        <v>2257.3000000000002</v>
      </c>
      <c r="P25" s="7">
        <v>2297.5</v>
      </c>
      <c r="Q25" s="7">
        <f t="shared" si="0"/>
        <v>330.5</v>
      </c>
      <c r="R25" s="7">
        <v>169859.69999999969</v>
      </c>
      <c r="U25"/>
      <c r="V25"/>
    </row>
    <row r="26" spans="1:22" x14ac:dyDescent="0.25">
      <c r="A26" s="7" t="s">
        <v>37</v>
      </c>
      <c r="B26" s="7">
        <v>5177.1000000000004</v>
      </c>
      <c r="C26" s="7">
        <v>474.9</v>
      </c>
      <c r="D26" s="7">
        <v>2229.6999999999998</v>
      </c>
      <c r="E26" s="7">
        <v>1717.6000000000001</v>
      </c>
      <c r="F26" s="7">
        <v>4414.2</v>
      </c>
      <c r="G26" s="7">
        <v>607.5</v>
      </c>
      <c r="H26" s="7">
        <v>2111.6000000000004</v>
      </c>
      <c r="I26" s="7">
        <v>40761.599999999999</v>
      </c>
      <c r="J26" s="7">
        <v>602.5</v>
      </c>
      <c r="L26" s="7">
        <v>95</v>
      </c>
      <c r="M26" s="7">
        <v>63337.400000000031</v>
      </c>
      <c r="N26" s="7">
        <v>4728.8999999999996</v>
      </c>
      <c r="O26" s="7">
        <v>265.5</v>
      </c>
      <c r="P26" s="7">
        <v>2925.9000000000005</v>
      </c>
      <c r="Q26" s="7">
        <f t="shared" si="0"/>
        <v>474.9</v>
      </c>
      <c r="R26" s="7">
        <v>129449.40000000002</v>
      </c>
      <c r="U26"/>
      <c r="V26"/>
    </row>
    <row r="27" spans="1:22" x14ac:dyDescent="0.25">
      <c r="A27" s="7" t="s">
        <v>38</v>
      </c>
      <c r="B27" s="7">
        <v>8785.3000000000011</v>
      </c>
      <c r="C27" s="7">
        <v>3270.8</v>
      </c>
      <c r="D27" s="7">
        <v>18348.699999999983</v>
      </c>
      <c r="E27" s="7">
        <v>9035.2000000000007</v>
      </c>
      <c r="F27" s="7">
        <v>5141.6999999999989</v>
      </c>
      <c r="G27" s="7">
        <v>4323.6000000000004</v>
      </c>
      <c r="H27" s="7">
        <v>2750.6</v>
      </c>
      <c r="I27" s="7">
        <v>68884.300000000017</v>
      </c>
      <c r="J27" s="7">
        <v>3520.7</v>
      </c>
      <c r="K27" s="7">
        <v>432.8</v>
      </c>
      <c r="M27" s="7">
        <v>426866.09999999893</v>
      </c>
      <c r="N27" s="7">
        <v>34217.300000000003</v>
      </c>
      <c r="O27" s="7">
        <v>3248.0000000000005</v>
      </c>
      <c r="P27" s="7">
        <v>26779.200000000001</v>
      </c>
      <c r="Q27" s="7">
        <f t="shared" si="0"/>
        <v>3703.6000000000004</v>
      </c>
      <c r="R27" s="7">
        <v>615604.29999999888</v>
      </c>
      <c r="U27"/>
      <c r="V27"/>
    </row>
    <row r="28" spans="1:22" x14ac:dyDescent="0.25">
      <c r="A28" s="7" t="s">
        <v>39</v>
      </c>
      <c r="C28" s="7">
        <v>121.1</v>
      </c>
      <c r="D28" s="7">
        <v>187.79999999999998</v>
      </c>
      <c r="E28" s="7">
        <v>1783.4</v>
      </c>
      <c r="F28" s="7">
        <v>80.7</v>
      </c>
      <c r="G28" s="7">
        <v>1153</v>
      </c>
      <c r="H28" s="7">
        <v>840.1</v>
      </c>
      <c r="I28" s="7">
        <v>4628.5</v>
      </c>
      <c r="J28" s="7">
        <v>115</v>
      </c>
      <c r="L28" s="7">
        <v>90.9</v>
      </c>
      <c r="M28" s="7">
        <v>81807.200000000055</v>
      </c>
      <c r="N28" s="7">
        <v>4766.5</v>
      </c>
      <c r="P28" s="7">
        <v>958.4</v>
      </c>
      <c r="Q28" s="7">
        <f t="shared" si="0"/>
        <v>121.1</v>
      </c>
      <c r="R28" s="7">
        <v>96532.600000000049</v>
      </c>
      <c r="U28"/>
      <c r="V28"/>
    </row>
    <row r="29" spans="1:22" x14ac:dyDescent="0.25">
      <c r="A29" s="7" t="s">
        <v>40</v>
      </c>
      <c r="B29" s="7">
        <v>1885.7</v>
      </c>
      <c r="C29" s="7">
        <v>348</v>
      </c>
      <c r="D29" s="7">
        <v>6527.7000000000016</v>
      </c>
      <c r="E29" s="7">
        <v>3592.3999999999992</v>
      </c>
      <c r="F29" s="7">
        <v>3722.2999999999997</v>
      </c>
      <c r="G29" s="7">
        <v>897.09999999999991</v>
      </c>
      <c r="H29" s="7">
        <v>1616.3</v>
      </c>
      <c r="I29" s="7">
        <v>40937.200000000033</v>
      </c>
      <c r="J29" s="7">
        <v>1359.1999999999998</v>
      </c>
      <c r="M29" s="7">
        <v>133345.09999999986</v>
      </c>
      <c r="N29" s="7">
        <v>6980.9000000000005</v>
      </c>
      <c r="O29" s="7">
        <v>306.10000000000002</v>
      </c>
      <c r="P29" s="7">
        <v>2430.4</v>
      </c>
      <c r="Q29" s="7">
        <f t="shared" si="0"/>
        <v>348</v>
      </c>
      <c r="R29" s="7">
        <v>203948.39999999988</v>
      </c>
      <c r="U29"/>
      <c r="V29"/>
    </row>
    <row r="30" spans="1:22" x14ac:dyDescent="0.25">
      <c r="A30" s="7" t="s">
        <v>41</v>
      </c>
      <c r="B30" s="7">
        <v>189</v>
      </c>
      <c r="D30" s="7">
        <v>147.5</v>
      </c>
      <c r="E30" s="7">
        <v>360</v>
      </c>
      <c r="F30" s="7">
        <v>130.69999999999999</v>
      </c>
      <c r="G30" s="7">
        <v>212</v>
      </c>
      <c r="H30" s="7">
        <v>316.60000000000002</v>
      </c>
      <c r="I30" s="7">
        <v>1002.8</v>
      </c>
      <c r="J30" s="7">
        <v>53.5</v>
      </c>
      <c r="M30" s="7">
        <v>31817.200000000001</v>
      </c>
      <c r="N30" s="7">
        <v>2067.1000000000004</v>
      </c>
      <c r="O30" s="7">
        <v>395.9</v>
      </c>
      <c r="P30" s="7">
        <v>422.3</v>
      </c>
      <c r="Q30" s="7">
        <f t="shared" si="0"/>
        <v>0</v>
      </c>
      <c r="R30" s="7">
        <v>37114.600000000006</v>
      </c>
      <c r="U30"/>
      <c r="V30"/>
    </row>
    <row r="31" spans="1:22" x14ac:dyDescent="0.25">
      <c r="A31" s="7" t="s">
        <v>42</v>
      </c>
      <c r="B31" s="7">
        <v>4302.1000000000004</v>
      </c>
      <c r="C31" s="7">
        <v>259.7</v>
      </c>
      <c r="D31" s="7">
        <v>1350.9999999999998</v>
      </c>
      <c r="E31" s="7">
        <v>569.69999999999993</v>
      </c>
      <c r="F31" s="7">
        <v>1107.1000000000001</v>
      </c>
      <c r="G31" s="7">
        <v>483.5</v>
      </c>
      <c r="H31" s="7">
        <v>2315.1999999999998</v>
      </c>
      <c r="I31" s="7">
        <v>7864.2999999999956</v>
      </c>
      <c r="J31" s="7">
        <v>186.7</v>
      </c>
      <c r="K31" s="7">
        <v>26.5</v>
      </c>
      <c r="M31" s="7">
        <v>132606.19999999987</v>
      </c>
      <c r="N31" s="7">
        <v>6119.4</v>
      </c>
      <c r="P31" s="7">
        <v>3531.3000000000006</v>
      </c>
      <c r="Q31" s="7">
        <f t="shared" si="0"/>
        <v>286.2</v>
      </c>
      <c r="R31" s="7">
        <v>160722.69999999984</v>
      </c>
      <c r="U31"/>
      <c r="V31"/>
    </row>
    <row r="32" spans="1:22" x14ac:dyDescent="0.25">
      <c r="A32" s="7" t="s">
        <v>43</v>
      </c>
      <c r="B32" s="7">
        <v>83.7</v>
      </c>
      <c r="C32" s="7">
        <v>4065.1</v>
      </c>
      <c r="D32" s="7">
        <v>1219.5</v>
      </c>
      <c r="E32" s="7">
        <v>880.6</v>
      </c>
      <c r="F32" s="7">
        <v>11775</v>
      </c>
      <c r="G32" s="7">
        <v>163</v>
      </c>
      <c r="H32" s="7">
        <v>362.8</v>
      </c>
      <c r="I32" s="7">
        <v>13320.4</v>
      </c>
      <c r="J32" s="7">
        <v>271.8</v>
      </c>
      <c r="M32" s="7">
        <v>57066.100000000013</v>
      </c>
      <c r="N32" s="7">
        <v>4749.3999999999996</v>
      </c>
      <c r="O32" s="7">
        <v>330</v>
      </c>
      <c r="P32" s="7">
        <v>1897.7999999999997</v>
      </c>
      <c r="Q32" s="7">
        <f t="shared" si="0"/>
        <v>4065.1</v>
      </c>
      <c r="R32" s="7">
        <v>96185.200000000012</v>
      </c>
      <c r="U32"/>
      <c r="V32"/>
    </row>
    <row r="33" spans="1:22" x14ac:dyDescent="0.25">
      <c r="A33" s="7" t="s">
        <v>232</v>
      </c>
      <c r="B33" s="7">
        <v>325.5</v>
      </c>
      <c r="C33" s="7">
        <v>338.5</v>
      </c>
      <c r="D33" s="7">
        <v>3259.3999999999996</v>
      </c>
      <c r="E33" s="7">
        <v>2209.3000000000002</v>
      </c>
      <c r="F33" s="7">
        <v>279.10000000000002</v>
      </c>
      <c r="G33" s="7">
        <v>280.10000000000002</v>
      </c>
      <c r="H33" s="7">
        <v>1283.6999999999998</v>
      </c>
      <c r="I33" s="7">
        <v>26072.59999999998</v>
      </c>
      <c r="J33" s="7">
        <v>1108.8</v>
      </c>
      <c r="M33" s="7">
        <v>242421.19999999969</v>
      </c>
      <c r="N33" s="7">
        <v>7294.5</v>
      </c>
      <c r="O33" s="7">
        <v>8085.7000000000007</v>
      </c>
      <c r="P33" s="7">
        <v>4323</v>
      </c>
      <c r="Q33" s="7">
        <f t="shared" si="0"/>
        <v>338.5</v>
      </c>
      <c r="R33" s="7">
        <v>297281.39999999967</v>
      </c>
      <c r="U33"/>
      <c r="V33"/>
    </row>
    <row r="34" spans="1:22" x14ac:dyDescent="0.25">
      <c r="A34" s="7" t="s">
        <v>233</v>
      </c>
      <c r="B34" s="7">
        <v>106.7</v>
      </c>
      <c r="C34" s="7">
        <v>134.6</v>
      </c>
      <c r="D34" s="7">
        <v>595.39999999999986</v>
      </c>
      <c r="E34" s="7">
        <v>941.6</v>
      </c>
      <c r="F34" s="7">
        <v>422.4</v>
      </c>
      <c r="G34" s="7">
        <v>590.20000000000005</v>
      </c>
      <c r="H34" s="7">
        <v>1783.2</v>
      </c>
      <c r="I34" s="7">
        <v>2711.7</v>
      </c>
      <c r="J34" s="7">
        <v>243.3</v>
      </c>
      <c r="L34" s="7">
        <v>211</v>
      </c>
      <c r="M34" s="7">
        <v>45689.100000000057</v>
      </c>
      <c r="N34" s="7">
        <v>1280.7</v>
      </c>
      <c r="O34" s="7">
        <v>841.9</v>
      </c>
      <c r="P34" s="7">
        <v>1323.5</v>
      </c>
      <c r="Q34" s="7">
        <f t="shared" si="0"/>
        <v>134.6</v>
      </c>
      <c r="R34" s="7">
        <v>56875.300000000054</v>
      </c>
      <c r="U34"/>
      <c r="V34"/>
    </row>
    <row r="35" spans="1:22" x14ac:dyDescent="0.25">
      <c r="A35" s="7" t="s">
        <v>44</v>
      </c>
      <c r="D35" s="7">
        <v>13820.7</v>
      </c>
      <c r="E35" s="7">
        <v>1083.1999999999998</v>
      </c>
      <c r="F35" s="7">
        <v>481.8</v>
      </c>
      <c r="H35" s="7">
        <v>5693.3</v>
      </c>
      <c r="I35" s="7">
        <v>45449.099999999991</v>
      </c>
      <c r="J35" s="7">
        <v>367.8</v>
      </c>
      <c r="L35" s="7">
        <v>5897.4999999999991</v>
      </c>
      <c r="M35" s="7">
        <v>159557.40000000017</v>
      </c>
      <c r="N35" s="7">
        <v>1442.6</v>
      </c>
      <c r="O35" s="7">
        <v>328.9</v>
      </c>
      <c r="P35" s="7">
        <v>2735.6</v>
      </c>
      <c r="Q35" s="7">
        <f t="shared" si="0"/>
        <v>0</v>
      </c>
      <c r="R35" s="7">
        <v>236857.90000000017</v>
      </c>
      <c r="U35"/>
      <c r="V35"/>
    </row>
    <row r="36" spans="1:22" x14ac:dyDescent="0.25">
      <c r="A36" s="7" t="s">
        <v>45</v>
      </c>
      <c r="C36" s="7">
        <v>374.1</v>
      </c>
      <c r="D36" s="7">
        <v>1262.8</v>
      </c>
      <c r="E36" s="7">
        <v>3088.0000000000005</v>
      </c>
      <c r="F36" s="7">
        <v>7834.3</v>
      </c>
      <c r="G36" s="7">
        <v>1704.5000000000002</v>
      </c>
      <c r="H36" s="7">
        <v>389.9</v>
      </c>
      <c r="I36" s="7">
        <v>10437.500000000005</v>
      </c>
      <c r="J36" s="7">
        <v>1111.8000000000002</v>
      </c>
      <c r="M36" s="7">
        <v>124333.40000000001</v>
      </c>
      <c r="N36" s="7">
        <v>3018</v>
      </c>
      <c r="O36" s="7">
        <v>37.1</v>
      </c>
      <c r="P36" s="7">
        <v>1953.1</v>
      </c>
      <c r="Q36" s="7">
        <f t="shared" si="0"/>
        <v>374.1</v>
      </c>
      <c r="R36" s="7">
        <v>155544.50000000003</v>
      </c>
      <c r="U36"/>
      <c r="V36"/>
    </row>
    <row r="37" spans="1:22" x14ac:dyDescent="0.25">
      <c r="A37" s="7" t="s">
        <v>263</v>
      </c>
      <c r="B37" s="7">
        <v>13807.4</v>
      </c>
      <c r="C37" s="7">
        <v>6575.7</v>
      </c>
      <c r="D37" s="7">
        <v>67157.500000000015</v>
      </c>
      <c r="E37" s="7">
        <v>16738.700000000004</v>
      </c>
      <c r="F37" s="7">
        <v>6867.2</v>
      </c>
      <c r="G37" s="7">
        <v>11703.099999999995</v>
      </c>
      <c r="H37" s="7">
        <v>17359.2</v>
      </c>
      <c r="I37" s="7">
        <v>351634.99999999959</v>
      </c>
      <c r="J37" s="7">
        <v>2575.4</v>
      </c>
      <c r="K37" s="7">
        <v>413.4</v>
      </c>
      <c r="L37" s="7">
        <v>1392.4999999999998</v>
      </c>
      <c r="M37" s="7">
        <v>813919.89999999804</v>
      </c>
      <c r="N37" s="7">
        <v>59308.100000000006</v>
      </c>
      <c r="O37" s="7">
        <v>9084.1999999999989</v>
      </c>
      <c r="P37" s="7">
        <v>70101.000000000073</v>
      </c>
      <c r="Q37" s="7">
        <f t="shared" si="0"/>
        <v>6989.0999999999995</v>
      </c>
      <c r="R37" s="7">
        <v>1448638.2999999977</v>
      </c>
      <c r="U37"/>
      <c r="V37"/>
    </row>
    <row r="38" spans="1:22" x14ac:dyDescent="0.25">
      <c r="A38" s="7" t="s">
        <v>47</v>
      </c>
      <c r="B38" s="7">
        <v>171.2</v>
      </c>
      <c r="D38" s="7">
        <v>4063.9</v>
      </c>
      <c r="E38" s="7">
        <v>1196.7</v>
      </c>
      <c r="F38" s="7">
        <v>111.7</v>
      </c>
      <c r="G38" s="7">
        <v>853.3</v>
      </c>
      <c r="H38" s="7">
        <v>9638.2999999999993</v>
      </c>
      <c r="I38" s="7">
        <v>10546.299999999994</v>
      </c>
      <c r="M38" s="7">
        <v>84152.200000000055</v>
      </c>
      <c r="N38" s="7">
        <v>6771</v>
      </c>
      <c r="O38" s="7">
        <v>47</v>
      </c>
      <c r="P38" s="7">
        <v>1492.1</v>
      </c>
      <c r="Q38" s="7">
        <f t="shared" si="0"/>
        <v>0</v>
      </c>
      <c r="R38" s="7">
        <v>119043.70000000006</v>
      </c>
      <c r="U38"/>
      <c r="V38"/>
    </row>
    <row r="39" spans="1:22" x14ac:dyDescent="0.25">
      <c r="A39" s="7" t="s">
        <v>48</v>
      </c>
      <c r="B39" s="7">
        <v>6155.4000000000005</v>
      </c>
      <c r="C39" s="7">
        <v>1253.2</v>
      </c>
      <c r="D39" s="7">
        <v>18673.5</v>
      </c>
      <c r="E39" s="7">
        <v>5043.6000000000013</v>
      </c>
      <c r="F39" s="7">
        <v>4351.2999999999993</v>
      </c>
      <c r="G39" s="7">
        <v>5788.5</v>
      </c>
      <c r="H39" s="7">
        <v>2684.3</v>
      </c>
      <c r="I39" s="7">
        <v>59720.600000000049</v>
      </c>
      <c r="J39" s="7">
        <v>1021.7</v>
      </c>
      <c r="K39" s="7">
        <v>842.6</v>
      </c>
      <c r="L39" s="7">
        <v>265.89999999999998</v>
      </c>
      <c r="M39" s="7">
        <v>230410.50000000006</v>
      </c>
      <c r="N39" s="7">
        <v>10636.8</v>
      </c>
      <c r="O39" s="7">
        <v>8260.7999999999993</v>
      </c>
      <c r="P39" s="7">
        <v>20219.699999999997</v>
      </c>
      <c r="Q39" s="7">
        <f t="shared" si="0"/>
        <v>2095.8000000000002</v>
      </c>
      <c r="R39" s="7">
        <v>375328.40000000008</v>
      </c>
      <c r="U39"/>
      <c r="V39"/>
    </row>
    <row r="40" spans="1:22" x14ac:dyDescent="0.25">
      <c r="A40" s="7" t="s">
        <v>49</v>
      </c>
      <c r="B40" s="7">
        <v>177.4</v>
      </c>
      <c r="C40" s="7">
        <v>131.10000000000002</v>
      </c>
      <c r="D40" s="7">
        <v>2373</v>
      </c>
      <c r="E40" s="7">
        <v>2392.8999999999996</v>
      </c>
      <c r="F40" s="7">
        <v>178.1</v>
      </c>
      <c r="G40" s="7">
        <v>608.4</v>
      </c>
      <c r="H40" s="7">
        <v>2822.1000000000004</v>
      </c>
      <c r="I40" s="7">
        <v>22008.800000000007</v>
      </c>
      <c r="J40" s="7">
        <v>44.6</v>
      </c>
      <c r="K40" s="7">
        <v>116</v>
      </c>
      <c r="M40" s="7">
        <v>226689.39999999979</v>
      </c>
      <c r="N40" s="7">
        <v>7580.9</v>
      </c>
      <c r="O40" s="7">
        <v>84.2</v>
      </c>
      <c r="P40" s="7">
        <v>5897.5000000000009</v>
      </c>
      <c r="Q40" s="7">
        <f t="shared" si="0"/>
        <v>247.10000000000002</v>
      </c>
      <c r="R40" s="7">
        <v>271104.39999999979</v>
      </c>
      <c r="U40"/>
      <c r="V40"/>
    </row>
    <row r="41" spans="1:22" x14ac:dyDescent="0.25">
      <c r="A41" s="7" t="s">
        <v>234</v>
      </c>
      <c r="B41" s="7">
        <v>574.80000000000007</v>
      </c>
      <c r="C41" s="7">
        <v>1050.4000000000003</v>
      </c>
      <c r="D41" s="7">
        <v>3948.599999999999</v>
      </c>
      <c r="E41" s="7">
        <v>2287.8000000000002</v>
      </c>
      <c r="F41" s="7">
        <v>5101.4000000000005</v>
      </c>
      <c r="G41" s="7">
        <v>2424.3000000000002</v>
      </c>
      <c r="H41" s="7">
        <v>2348.9</v>
      </c>
      <c r="I41" s="7">
        <v>23692.000000000007</v>
      </c>
      <c r="J41" s="7">
        <v>631.29999999999995</v>
      </c>
      <c r="L41" s="7">
        <v>82.6</v>
      </c>
      <c r="M41" s="7">
        <v>243876.40000000052</v>
      </c>
      <c r="N41" s="7">
        <v>9879.7999999999993</v>
      </c>
      <c r="O41" s="7">
        <v>1561.3999999999999</v>
      </c>
      <c r="P41" s="7">
        <v>3962</v>
      </c>
      <c r="Q41" s="7">
        <f t="shared" si="0"/>
        <v>1050.4000000000003</v>
      </c>
      <c r="R41" s="7">
        <v>301421.70000000054</v>
      </c>
      <c r="U41"/>
      <c r="V41"/>
    </row>
    <row r="42" spans="1:22" x14ac:dyDescent="0.25">
      <c r="A42" s="7" t="s">
        <v>50</v>
      </c>
      <c r="B42" s="7">
        <v>2905</v>
      </c>
      <c r="C42" s="7">
        <v>173</v>
      </c>
      <c r="D42" s="7">
        <v>1277.8999999999999</v>
      </c>
      <c r="E42" s="7">
        <v>1853.1000000000004</v>
      </c>
      <c r="F42" s="7">
        <v>493.1</v>
      </c>
      <c r="G42" s="7">
        <v>2141</v>
      </c>
      <c r="H42" s="7">
        <v>924.8</v>
      </c>
      <c r="I42" s="7">
        <v>9481.3000000000047</v>
      </c>
      <c r="J42" s="7">
        <v>121.7</v>
      </c>
      <c r="M42" s="7">
        <v>125588.59999999999</v>
      </c>
      <c r="N42" s="7">
        <v>4604.2</v>
      </c>
      <c r="O42" s="7">
        <v>3888.8000000000006</v>
      </c>
      <c r="P42" s="7">
        <v>5101.2000000000007</v>
      </c>
      <c r="Q42" s="7">
        <f t="shared" si="0"/>
        <v>173</v>
      </c>
      <c r="R42" s="7">
        <v>158553.70000000001</v>
      </c>
      <c r="U42"/>
      <c r="V42"/>
    </row>
    <row r="43" spans="1:22" x14ac:dyDescent="0.25">
      <c r="A43" s="7" t="s">
        <v>51</v>
      </c>
      <c r="B43" s="7">
        <v>395.2</v>
      </c>
      <c r="D43" s="7">
        <v>1337.5</v>
      </c>
      <c r="E43" s="7">
        <v>1436</v>
      </c>
      <c r="F43" s="7">
        <v>2241.3999999999996</v>
      </c>
      <c r="H43" s="7">
        <v>255.3</v>
      </c>
      <c r="I43" s="7">
        <v>14878.099999999997</v>
      </c>
      <c r="J43" s="7">
        <v>170.6</v>
      </c>
      <c r="K43" s="7">
        <v>41.3</v>
      </c>
      <c r="M43" s="7">
        <v>94363.699999999939</v>
      </c>
      <c r="N43" s="7">
        <v>3439.2</v>
      </c>
      <c r="P43" s="7">
        <v>946</v>
      </c>
      <c r="Q43" s="7">
        <f t="shared" si="0"/>
        <v>41.3</v>
      </c>
      <c r="R43" s="7">
        <v>119504.29999999993</v>
      </c>
      <c r="U43"/>
      <c r="V43"/>
    </row>
    <row r="44" spans="1:22" x14ac:dyDescent="0.25">
      <c r="A44" s="7" t="s">
        <v>52</v>
      </c>
      <c r="B44" s="7">
        <v>5594.1</v>
      </c>
      <c r="C44" s="7">
        <v>1712.1000000000001</v>
      </c>
      <c r="D44" s="7">
        <v>20677.999999999996</v>
      </c>
      <c r="E44" s="7">
        <v>7420.7</v>
      </c>
      <c r="F44" s="7">
        <v>2572.8000000000002</v>
      </c>
      <c r="G44" s="7">
        <v>5478.6</v>
      </c>
      <c r="H44" s="7">
        <v>5373.2</v>
      </c>
      <c r="I44" s="7">
        <v>64809.999999999964</v>
      </c>
      <c r="J44" s="7">
        <v>2036.4</v>
      </c>
      <c r="K44" s="7">
        <v>306.8</v>
      </c>
      <c r="L44" s="7">
        <v>348.5</v>
      </c>
      <c r="M44" s="7">
        <v>232437.99999999977</v>
      </c>
      <c r="N44" s="7">
        <v>5891.2</v>
      </c>
      <c r="O44" s="7">
        <v>2784.7</v>
      </c>
      <c r="P44" s="7">
        <v>33973.600000000006</v>
      </c>
      <c r="Q44" s="7">
        <f t="shared" si="0"/>
        <v>2018.9</v>
      </c>
      <c r="R44" s="7">
        <v>391418.69999999972</v>
      </c>
      <c r="U44"/>
      <c r="V44"/>
    </row>
    <row r="45" spans="1:22" x14ac:dyDescent="0.25">
      <c r="A45" s="7" t="s">
        <v>53</v>
      </c>
      <c r="B45" s="7">
        <v>2712.2</v>
      </c>
      <c r="C45" s="7">
        <v>320.10000000000002</v>
      </c>
      <c r="D45" s="7">
        <v>1654.6000000000001</v>
      </c>
      <c r="E45" s="7">
        <v>2180.7999999999997</v>
      </c>
      <c r="F45" s="7">
        <v>1029.3</v>
      </c>
      <c r="G45" s="7">
        <v>470.09999999999997</v>
      </c>
      <c r="H45" s="7">
        <v>1468.5</v>
      </c>
      <c r="I45" s="7">
        <v>7856.8999999999987</v>
      </c>
      <c r="J45" s="7">
        <v>289.89999999999998</v>
      </c>
      <c r="L45" s="7">
        <v>28.4</v>
      </c>
      <c r="M45" s="7">
        <v>91806.100000000093</v>
      </c>
      <c r="N45" s="7">
        <v>3075</v>
      </c>
      <c r="O45" s="7">
        <v>13.9</v>
      </c>
      <c r="P45" s="7">
        <v>1523.6999999999996</v>
      </c>
      <c r="Q45" s="7">
        <f t="shared" si="0"/>
        <v>320.10000000000002</v>
      </c>
      <c r="R45" s="7">
        <v>114429.50000000009</v>
      </c>
      <c r="U45"/>
      <c r="V45"/>
    </row>
    <row r="46" spans="1:22" x14ac:dyDescent="0.25">
      <c r="A46" s="7" t="s">
        <v>54</v>
      </c>
      <c r="C46" s="7">
        <v>377.1</v>
      </c>
      <c r="D46" s="7">
        <v>1742.9</v>
      </c>
      <c r="E46" s="7">
        <v>1261.0000000000002</v>
      </c>
      <c r="F46" s="7">
        <v>499.29999999999995</v>
      </c>
      <c r="G46" s="7">
        <v>738.5</v>
      </c>
      <c r="H46" s="7">
        <v>1158.5</v>
      </c>
      <c r="I46" s="7">
        <v>5027.2000000000016</v>
      </c>
      <c r="M46" s="7">
        <v>88795.299999999988</v>
      </c>
      <c r="N46" s="7">
        <v>1195.1000000000001</v>
      </c>
      <c r="O46" s="7">
        <v>659.3</v>
      </c>
      <c r="P46" s="7">
        <v>1184.6999999999998</v>
      </c>
      <c r="Q46" s="7">
        <f t="shared" si="0"/>
        <v>377.1</v>
      </c>
      <c r="R46" s="7">
        <v>102638.9</v>
      </c>
      <c r="U46"/>
      <c r="V46"/>
    </row>
    <row r="47" spans="1:22" x14ac:dyDescent="0.25">
      <c r="A47" s="7" t="s">
        <v>55</v>
      </c>
      <c r="B47" s="7">
        <v>1486.5</v>
      </c>
      <c r="C47" s="7">
        <v>293.39999999999998</v>
      </c>
      <c r="D47" s="7">
        <v>295.2</v>
      </c>
      <c r="E47" s="7">
        <v>1819.1</v>
      </c>
      <c r="F47" s="7">
        <v>250</v>
      </c>
      <c r="G47" s="7">
        <v>1055.5</v>
      </c>
      <c r="I47" s="7">
        <v>3645.2000000000003</v>
      </c>
      <c r="J47" s="7">
        <v>730</v>
      </c>
      <c r="M47" s="7">
        <v>72583.70000000007</v>
      </c>
      <c r="N47" s="7">
        <v>2039.9</v>
      </c>
      <c r="O47" s="7">
        <v>895.5</v>
      </c>
      <c r="P47" s="7">
        <v>1483.4</v>
      </c>
      <c r="Q47" s="7">
        <f t="shared" si="0"/>
        <v>293.39999999999998</v>
      </c>
      <c r="R47" s="7">
        <v>86577.400000000052</v>
      </c>
      <c r="U47"/>
      <c r="V47"/>
    </row>
    <row r="48" spans="1:22" x14ac:dyDescent="0.25">
      <c r="A48" s="7" t="s">
        <v>56</v>
      </c>
      <c r="B48" s="7">
        <v>4817.0999999999995</v>
      </c>
      <c r="C48" s="7">
        <v>2362.8000000000002</v>
      </c>
      <c r="D48" s="7">
        <v>38987.19999999999</v>
      </c>
      <c r="E48" s="7">
        <v>6974.2999999999975</v>
      </c>
      <c r="F48" s="7">
        <v>2085.5</v>
      </c>
      <c r="G48" s="7">
        <v>5126.9000000000015</v>
      </c>
      <c r="H48" s="7">
        <v>2723</v>
      </c>
      <c r="I48" s="7">
        <v>124645.49999999977</v>
      </c>
      <c r="J48" s="7">
        <v>1914.8</v>
      </c>
      <c r="K48" s="7">
        <v>466.09999999999997</v>
      </c>
      <c r="L48" s="7">
        <v>393</v>
      </c>
      <c r="M48" s="7">
        <v>494459.60000000085</v>
      </c>
      <c r="N48" s="7">
        <v>20513.099999999999</v>
      </c>
      <c r="O48" s="7">
        <v>7069.2</v>
      </c>
      <c r="P48" s="7">
        <v>30289.100000000009</v>
      </c>
      <c r="Q48" s="7">
        <f t="shared" si="0"/>
        <v>2828.9</v>
      </c>
      <c r="R48" s="7">
        <v>742827.20000000054</v>
      </c>
      <c r="U48"/>
      <c r="V48"/>
    </row>
    <row r="49" spans="1:22" x14ac:dyDescent="0.25">
      <c r="A49" s="7" t="s">
        <v>57</v>
      </c>
      <c r="B49" s="7">
        <v>278.89999999999998</v>
      </c>
      <c r="C49" s="7">
        <v>73.099999999999994</v>
      </c>
      <c r="D49" s="7">
        <v>5318.2999999999993</v>
      </c>
      <c r="E49" s="7">
        <v>2868.9999999999995</v>
      </c>
      <c r="F49" s="7">
        <v>3192.3</v>
      </c>
      <c r="G49" s="7">
        <v>863.59999999999991</v>
      </c>
      <c r="H49" s="7">
        <v>1200.3999999999999</v>
      </c>
      <c r="I49" s="7">
        <v>9971.6999999999971</v>
      </c>
      <c r="J49" s="7">
        <v>68</v>
      </c>
      <c r="K49" s="7">
        <v>91.5</v>
      </c>
      <c r="L49" s="7">
        <v>122</v>
      </c>
      <c r="M49" s="7">
        <v>118359.50000000004</v>
      </c>
      <c r="N49" s="7">
        <v>2600</v>
      </c>
      <c r="O49" s="7">
        <v>3736.7999999999997</v>
      </c>
      <c r="P49" s="7">
        <v>3515.9999999999991</v>
      </c>
      <c r="Q49" s="7">
        <f t="shared" si="0"/>
        <v>164.6</v>
      </c>
      <c r="R49" s="7">
        <v>152261.10000000003</v>
      </c>
      <c r="U49"/>
      <c r="V49"/>
    </row>
    <row r="50" spans="1:22" x14ac:dyDescent="0.25">
      <c r="A50" s="7" t="s">
        <v>236</v>
      </c>
      <c r="B50" s="7">
        <v>1581.3</v>
      </c>
      <c r="C50" s="7">
        <v>4550</v>
      </c>
      <c r="D50" s="7">
        <v>22605.1</v>
      </c>
      <c r="E50" s="7">
        <v>7571.5999999999985</v>
      </c>
      <c r="F50" s="7">
        <v>14972.700000000003</v>
      </c>
      <c r="G50" s="7">
        <v>1242.8</v>
      </c>
      <c r="H50" s="7">
        <v>2973</v>
      </c>
      <c r="I50" s="7">
        <v>68243.7</v>
      </c>
      <c r="J50" s="7">
        <v>454.3</v>
      </c>
      <c r="K50" s="7">
        <v>58</v>
      </c>
      <c r="L50" s="7">
        <v>458.2</v>
      </c>
      <c r="M50" s="7">
        <v>372765.40000000061</v>
      </c>
      <c r="N50" s="7">
        <v>24715.3</v>
      </c>
      <c r="O50" s="7">
        <v>4421.2999999999993</v>
      </c>
      <c r="P50" s="7">
        <v>30129.200000000004</v>
      </c>
      <c r="Q50" s="7">
        <f t="shared" si="0"/>
        <v>4608</v>
      </c>
      <c r="R50" s="7">
        <v>556741.90000000061</v>
      </c>
      <c r="U50"/>
      <c r="V50"/>
    </row>
    <row r="51" spans="1:22" x14ac:dyDescent="0.25">
      <c r="A51" s="7" t="s">
        <v>235</v>
      </c>
      <c r="B51" s="7">
        <v>2182.4</v>
      </c>
      <c r="D51" s="7">
        <v>290.5</v>
      </c>
      <c r="E51" s="7">
        <v>173</v>
      </c>
      <c r="F51" s="7">
        <v>243.9</v>
      </c>
      <c r="G51" s="7">
        <v>411.5</v>
      </c>
      <c r="H51" s="7">
        <v>241.7</v>
      </c>
      <c r="I51" s="7">
        <v>216.8</v>
      </c>
      <c r="J51" s="7">
        <v>494.8</v>
      </c>
      <c r="M51" s="7">
        <v>11936.499999999993</v>
      </c>
      <c r="N51" s="7">
        <v>147.69999999999999</v>
      </c>
      <c r="P51" s="7">
        <v>324.10000000000002</v>
      </c>
      <c r="Q51" s="7">
        <f t="shared" si="0"/>
        <v>0</v>
      </c>
      <c r="R51" s="7">
        <v>16662.899999999994</v>
      </c>
      <c r="U51"/>
      <c r="V51"/>
    </row>
    <row r="52" spans="1:22" x14ac:dyDescent="0.25">
      <c r="A52" s="7" t="s">
        <v>58</v>
      </c>
      <c r="B52" s="7">
        <v>86.2</v>
      </c>
      <c r="C52" s="7">
        <v>168.9</v>
      </c>
      <c r="D52" s="7">
        <v>3002.7999999999997</v>
      </c>
      <c r="E52" s="7">
        <v>1307.5999999999999</v>
      </c>
      <c r="F52" s="7">
        <v>184.9</v>
      </c>
      <c r="G52" s="7">
        <v>2621.2999999999997</v>
      </c>
      <c r="H52" s="7">
        <v>577</v>
      </c>
      <c r="I52" s="7">
        <v>6479.8</v>
      </c>
      <c r="J52" s="7">
        <v>580.79999999999995</v>
      </c>
      <c r="K52" s="7">
        <v>4642.5</v>
      </c>
      <c r="L52" s="7">
        <v>48.4</v>
      </c>
      <c r="M52" s="7">
        <v>89955.899999999965</v>
      </c>
      <c r="N52" s="7">
        <v>2753.8999999999996</v>
      </c>
      <c r="O52" s="7">
        <v>3432.4</v>
      </c>
      <c r="P52" s="7">
        <v>1260.2</v>
      </c>
      <c r="Q52" s="7">
        <f t="shared" si="0"/>
        <v>4811.3999999999996</v>
      </c>
      <c r="R52" s="7">
        <v>117102.59999999995</v>
      </c>
      <c r="U52"/>
      <c r="V52"/>
    </row>
    <row r="53" spans="1:22" x14ac:dyDescent="0.25">
      <c r="A53" s="7" t="s">
        <v>59</v>
      </c>
      <c r="B53" s="7">
        <v>3062.8</v>
      </c>
      <c r="C53" s="7">
        <v>1984.4999999999998</v>
      </c>
      <c r="D53" s="7">
        <v>15682.899999999996</v>
      </c>
      <c r="E53" s="7">
        <v>4609.5</v>
      </c>
      <c r="F53" s="7">
        <v>752.4</v>
      </c>
      <c r="G53" s="7">
        <v>2996.7999999999997</v>
      </c>
      <c r="H53" s="7">
        <v>1995.4999999999995</v>
      </c>
      <c r="I53" s="7">
        <v>132519.80000000008</v>
      </c>
      <c r="J53" s="7">
        <v>1062.7</v>
      </c>
      <c r="K53" s="7">
        <v>168.6</v>
      </c>
      <c r="L53" s="7">
        <v>17.7</v>
      </c>
      <c r="M53" s="7">
        <v>141421.70000000022</v>
      </c>
      <c r="N53" s="7">
        <v>6585.2000000000007</v>
      </c>
      <c r="O53" s="7">
        <v>6661.6</v>
      </c>
      <c r="P53" s="7">
        <v>12751.100000000006</v>
      </c>
      <c r="Q53" s="7">
        <f t="shared" si="0"/>
        <v>2153.1</v>
      </c>
      <c r="R53" s="7">
        <v>332272.80000000028</v>
      </c>
      <c r="U53"/>
      <c r="V53"/>
    </row>
    <row r="54" spans="1:22" x14ac:dyDescent="0.25">
      <c r="A54" s="7" t="s">
        <v>237</v>
      </c>
      <c r="B54" s="7">
        <v>162</v>
      </c>
      <c r="C54" s="7">
        <v>823.4</v>
      </c>
      <c r="D54" s="7">
        <v>10015.999999999998</v>
      </c>
      <c r="E54" s="7">
        <v>5912.8</v>
      </c>
      <c r="F54" s="7">
        <v>5464</v>
      </c>
      <c r="G54" s="7">
        <v>3072.6</v>
      </c>
      <c r="H54" s="7">
        <v>3213.1</v>
      </c>
      <c r="I54" s="7">
        <v>46040.699999999968</v>
      </c>
      <c r="J54" s="7">
        <v>384.90000000000003</v>
      </c>
      <c r="M54" s="7">
        <v>152981.60000000006</v>
      </c>
      <c r="N54" s="7">
        <v>2427.5</v>
      </c>
      <c r="O54" s="7">
        <v>1656.1</v>
      </c>
      <c r="P54" s="7">
        <v>15419.600000000002</v>
      </c>
      <c r="Q54" s="7">
        <f t="shared" si="0"/>
        <v>823.4</v>
      </c>
      <c r="R54" s="7">
        <v>247574.30000000005</v>
      </c>
      <c r="U54"/>
      <c r="V54"/>
    </row>
    <row r="55" spans="1:22" x14ac:dyDescent="0.25">
      <c r="A55" s="7" t="s">
        <v>60</v>
      </c>
      <c r="B55" s="7">
        <v>12220.6</v>
      </c>
      <c r="C55" s="7">
        <v>11509.7</v>
      </c>
      <c r="D55" s="7">
        <v>31073.500000000011</v>
      </c>
      <c r="E55" s="7">
        <v>7252.4</v>
      </c>
      <c r="F55" s="7">
        <v>3991.6000000000004</v>
      </c>
      <c r="G55" s="7">
        <v>4828.5</v>
      </c>
      <c r="H55" s="7">
        <v>3254.1</v>
      </c>
      <c r="I55" s="7">
        <v>144971.00000000023</v>
      </c>
      <c r="J55" s="7">
        <v>6676.9000000000005</v>
      </c>
      <c r="K55" s="7">
        <v>125</v>
      </c>
      <c r="L55" s="7">
        <v>7361.9000000000005</v>
      </c>
      <c r="M55" s="7">
        <v>247555.4</v>
      </c>
      <c r="N55" s="7">
        <v>18662.7</v>
      </c>
      <c r="O55" s="7">
        <v>7054.8</v>
      </c>
      <c r="P55" s="7">
        <v>21362.600000000009</v>
      </c>
      <c r="Q55" s="7">
        <f t="shared" si="0"/>
        <v>11634.7</v>
      </c>
      <c r="R55" s="7">
        <v>527900.70000000019</v>
      </c>
      <c r="U55"/>
      <c r="V55"/>
    </row>
    <row r="56" spans="1:22" x14ac:dyDescent="0.25">
      <c r="A56" s="7" t="s">
        <v>61</v>
      </c>
      <c r="B56" s="7">
        <v>3472.8</v>
      </c>
      <c r="C56" s="7">
        <v>604.4</v>
      </c>
      <c r="D56" s="7">
        <v>5059.5000000000009</v>
      </c>
      <c r="E56" s="7">
        <v>2442.7999999999997</v>
      </c>
      <c r="F56" s="7">
        <v>362.4</v>
      </c>
      <c r="G56" s="7">
        <v>1154.7</v>
      </c>
      <c r="H56" s="7">
        <v>2784.7</v>
      </c>
      <c r="I56" s="7">
        <v>28681.100000000017</v>
      </c>
      <c r="J56" s="7">
        <v>459.9</v>
      </c>
      <c r="L56" s="7">
        <v>3377.6000000000004</v>
      </c>
      <c r="M56" s="7">
        <v>218881.70000000004</v>
      </c>
      <c r="N56" s="7">
        <v>8549.7000000000007</v>
      </c>
      <c r="O56" s="7">
        <v>1898</v>
      </c>
      <c r="P56" s="7">
        <v>4217.2999999999993</v>
      </c>
      <c r="Q56" s="7">
        <f t="shared" si="0"/>
        <v>604.4</v>
      </c>
      <c r="R56" s="7">
        <v>281946.60000000003</v>
      </c>
      <c r="U56"/>
      <c r="V56"/>
    </row>
    <row r="57" spans="1:22" x14ac:dyDescent="0.25">
      <c r="A57" s="7" t="s">
        <v>62</v>
      </c>
      <c r="B57" s="7">
        <v>8697.5999999999985</v>
      </c>
      <c r="C57" s="7">
        <v>2827.2</v>
      </c>
      <c r="D57" s="7">
        <v>27251.099999999991</v>
      </c>
      <c r="E57" s="7">
        <v>8728.0000000000018</v>
      </c>
      <c r="F57" s="7">
        <v>8719.4</v>
      </c>
      <c r="G57" s="7">
        <v>11542.6</v>
      </c>
      <c r="H57" s="7">
        <v>4180.1000000000004</v>
      </c>
      <c r="I57" s="7">
        <v>162828.70000000019</v>
      </c>
      <c r="J57" s="7">
        <v>2374.5</v>
      </c>
      <c r="K57" s="7">
        <v>986.3</v>
      </c>
      <c r="L57" s="7">
        <v>561.70000000000005</v>
      </c>
      <c r="M57" s="7">
        <v>356157.1000000005</v>
      </c>
      <c r="N57" s="7">
        <v>19244.800000000003</v>
      </c>
      <c r="O57" s="7">
        <v>4820.2999999999993</v>
      </c>
      <c r="P57" s="7">
        <v>30821.7</v>
      </c>
      <c r="Q57" s="7">
        <f t="shared" si="0"/>
        <v>3813.5</v>
      </c>
      <c r="R57" s="7">
        <v>649741.10000000079</v>
      </c>
      <c r="U57"/>
      <c r="V57"/>
    </row>
    <row r="58" spans="1:22" x14ac:dyDescent="0.25">
      <c r="A58" s="7" t="s">
        <v>63</v>
      </c>
      <c r="B58" s="7">
        <v>4786.8</v>
      </c>
      <c r="C58" s="7">
        <v>3393.2000000000003</v>
      </c>
      <c r="D58" s="7">
        <v>12627.500000000004</v>
      </c>
      <c r="E58" s="7">
        <v>7304.5</v>
      </c>
      <c r="F58" s="7">
        <v>3643.2999999999997</v>
      </c>
      <c r="G58" s="7">
        <v>2170.6000000000004</v>
      </c>
      <c r="H58" s="7">
        <v>3166.8</v>
      </c>
      <c r="I58" s="7">
        <v>55403.6</v>
      </c>
      <c r="J58" s="7">
        <v>2269.6</v>
      </c>
      <c r="L58" s="7">
        <v>196</v>
      </c>
      <c r="M58" s="7">
        <v>489912.69999999949</v>
      </c>
      <c r="N58" s="7">
        <v>23954.700000000004</v>
      </c>
      <c r="O58" s="7">
        <v>4628.5</v>
      </c>
      <c r="P58" s="7">
        <v>23664.899999999994</v>
      </c>
      <c r="Q58" s="7">
        <f t="shared" si="0"/>
        <v>3393.2000000000003</v>
      </c>
      <c r="R58" s="7">
        <v>637122.69999999949</v>
      </c>
      <c r="U58"/>
      <c r="V58"/>
    </row>
    <row r="59" spans="1:22" x14ac:dyDescent="0.25">
      <c r="A59" s="7" t="s">
        <v>238</v>
      </c>
      <c r="B59" s="7">
        <v>11824.499999999998</v>
      </c>
      <c r="C59" s="7">
        <v>15142.699999999999</v>
      </c>
      <c r="D59" s="7">
        <v>27018.999999999989</v>
      </c>
      <c r="E59" s="7">
        <v>12139.900000000001</v>
      </c>
      <c r="F59" s="7">
        <v>23623.900000000005</v>
      </c>
      <c r="G59" s="7">
        <v>3824</v>
      </c>
      <c r="H59" s="7">
        <v>4999.6000000000004</v>
      </c>
      <c r="I59" s="7">
        <v>359217.6999999999</v>
      </c>
      <c r="J59" s="7">
        <v>1254.5</v>
      </c>
      <c r="K59" s="7">
        <v>1770.7</v>
      </c>
      <c r="L59" s="7">
        <v>2509.1999999999998</v>
      </c>
      <c r="M59" s="7">
        <v>195861.50000000015</v>
      </c>
      <c r="N59" s="7">
        <v>23602.9</v>
      </c>
      <c r="O59" s="7">
        <v>6919.2</v>
      </c>
      <c r="P59" s="7">
        <v>25203.100000000002</v>
      </c>
      <c r="Q59" s="7">
        <f t="shared" si="0"/>
        <v>16913.399999999998</v>
      </c>
      <c r="R59" s="7">
        <v>714912.4</v>
      </c>
      <c r="U59"/>
      <c r="V59"/>
    </row>
    <row r="60" spans="1:22" x14ac:dyDescent="0.25">
      <c r="A60" s="7" t="s">
        <v>64</v>
      </c>
      <c r="B60" s="7">
        <v>9283.1999999999989</v>
      </c>
      <c r="C60" s="7">
        <v>10961.400000000001</v>
      </c>
      <c r="D60" s="7">
        <v>43601.1</v>
      </c>
      <c r="E60" s="7">
        <v>13208.000000000005</v>
      </c>
      <c r="F60" s="7">
        <v>3041.0000000000005</v>
      </c>
      <c r="G60" s="7">
        <v>13172.5</v>
      </c>
      <c r="H60" s="7">
        <v>6401.7999999999993</v>
      </c>
      <c r="I60" s="7">
        <v>350741.69999999972</v>
      </c>
      <c r="J60" s="7">
        <v>4449.8999999999996</v>
      </c>
      <c r="K60" s="7">
        <v>78.5</v>
      </c>
      <c r="M60" s="7">
        <v>211635.69999999984</v>
      </c>
      <c r="N60" s="7">
        <v>36157.4</v>
      </c>
      <c r="O60" s="7">
        <v>14843.5</v>
      </c>
      <c r="P60" s="7">
        <v>46195.100000000013</v>
      </c>
      <c r="Q60" s="7">
        <f t="shared" si="0"/>
        <v>11039.900000000001</v>
      </c>
      <c r="R60" s="7">
        <v>763770.79999999958</v>
      </c>
      <c r="U60"/>
      <c r="V60"/>
    </row>
    <row r="61" spans="1:22" x14ac:dyDescent="0.25">
      <c r="A61" s="7" t="s">
        <v>65</v>
      </c>
      <c r="B61" s="7">
        <v>111.3</v>
      </c>
      <c r="C61" s="7">
        <v>77.3</v>
      </c>
      <c r="D61" s="7">
        <v>103</v>
      </c>
      <c r="E61" s="7">
        <v>274.90000000000003</v>
      </c>
      <c r="F61" s="7">
        <v>5220.8</v>
      </c>
      <c r="G61" s="7">
        <v>901.09999999999991</v>
      </c>
      <c r="H61" s="7">
        <v>243.2</v>
      </c>
      <c r="I61" s="7">
        <v>6190.0999999999985</v>
      </c>
      <c r="J61" s="7">
        <v>244.3</v>
      </c>
      <c r="K61" s="7">
        <v>24</v>
      </c>
      <c r="M61" s="7">
        <v>23862.699999999993</v>
      </c>
      <c r="N61" s="7">
        <v>1145.3</v>
      </c>
      <c r="O61" s="7">
        <v>42.6</v>
      </c>
      <c r="P61" s="7">
        <v>211.9</v>
      </c>
      <c r="Q61" s="7">
        <f t="shared" si="0"/>
        <v>101.3</v>
      </c>
      <c r="R61" s="7">
        <v>38652.499999999993</v>
      </c>
      <c r="U61"/>
      <c r="V61"/>
    </row>
    <row r="62" spans="1:22" x14ac:dyDescent="0.25">
      <c r="A62" s="7" t="s">
        <v>66</v>
      </c>
      <c r="B62" s="7">
        <v>1646.3</v>
      </c>
      <c r="C62" s="7">
        <v>116.5</v>
      </c>
      <c r="D62" s="7">
        <v>264.2</v>
      </c>
      <c r="E62" s="7">
        <v>1310.3000000000002</v>
      </c>
      <c r="F62" s="7">
        <v>643.9</v>
      </c>
      <c r="G62" s="7">
        <v>79.900000000000006</v>
      </c>
      <c r="H62" s="7">
        <v>688.30000000000007</v>
      </c>
      <c r="I62" s="7">
        <v>2340.6999999999998</v>
      </c>
      <c r="J62" s="7">
        <v>108</v>
      </c>
      <c r="M62" s="7">
        <v>81279.100000000108</v>
      </c>
      <c r="N62" s="7">
        <v>4107.8999999999996</v>
      </c>
      <c r="O62" s="7">
        <v>80</v>
      </c>
      <c r="P62" s="7">
        <v>1318.5</v>
      </c>
      <c r="Q62" s="7">
        <f t="shared" si="0"/>
        <v>116.5</v>
      </c>
      <c r="R62" s="7">
        <v>93983.600000000108</v>
      </c>
      <c r="U62"/>
      <c r="V62"/>
    </row>
    <row r="63" spans="1:22" x14ac:dyDescent="0.25">
      <c r="A63" s="7" t="s">
        <v>67</v>
      </c>
      <c r="B63" s="7">
        <v>17331.599999999999</v>
      </c>
      <c r="C63" s="7">
        <v>4863.5999999999995</v>
      </c>
      <c r="D63" s="7">
        <v>48617.9</v>
      </c>
      <c r="E63" s="7">
        <v>19124.399999999994</v>
      </c>
      <c r="F63" s="7">
        <v>10141.300000000003</v>
      </c>
      <c r="G63" s="7">
        <v>4840.7</v>
      </c>
      <c r="H63" s="7">
        <v>7367.1999999999989</v>
      </c>
      <c r="I63" s="7">
        <v>283491.09999999951</v>
      </c>
      <c r="J63" s="7">
        <v>3306.5</v>
      </c>
      <c r="K63" s="7">
        <v>194.8</v>
      </c>
      <c r="L63" s="7">
        <v>1172.2</v>
      </c>
      <c r="M63" s="7">
        <v>623498.40000000386</v>
      </c>
      <c r="N63" s="7">
        <v>33187.199999999997</v>
      </c>
      <c r="O63" s="7">
        <v>9421.7000000000007</v>
      </c>
      <c r="P63" s="7">
        <v>49833.900000000045</v>
      </c>
      <c r="Q63" s="7">
        <f t="shared" si="0"/>
        <v>5058.3999999999996</v>
      </c>
      <c r="R63" s="7">
        <v>1116392.5000000035</v>
      </c>
      <c r="U63"/>
      <c r="V63"/>
    </row>
    <row r="64" spans="1:22" x14ac:dyDescent="0.25">
      <c r="A64" s="7" t="s">
        <v>68</v>
      </c>
      <c r="B64" s="7">
        <v>2051.1999999999998</v>
      </c>
      <c r="C64" s="7">
        <v>368.29999999999995</v>
      </c>
      <c r="D64" s="7">
        <v>7795.6999999999989</v>
      </c>
      <c r="E64" s="7">
        <v>3538.4999999999991</v>
      </c>
      <c r="F64" s="7">
        <v>1819</v>
      </c>
      <c r="G64" s="7">
        <v>1729.6</v>
      </c>
      <c r="H64" s="7">
        <v>2474</v>
      </c>
      <c r="I64" s="7">
        <v>60006.800000000032</v>
      </c>
      <c r="J64" s="7">
        <v>655.5</v>
      </c>
      <c r="L64" s="7">
        <v>1571.9</v>
      </c>
      <c r="M64" s="7">
        <v>161364.10000000003</v>
      </c>
      <c r="N64" s="7">
        <v>5884.8</v>
      </c>
      <c r="O64" s="7">
        <v>4364.6000000000004</v>
      </c>
      <c r="P64" s="7">
        <v>3404.7000000000003</v>
      </c>
      <c r="Q64" s="7">
        <f t="shared" si="0"/>
        <v>368.29999999999995</v>
      </c>
      <c r="R64" s="7">
        <v>257028.70000000007</v>
      </c>
      <c r="U64"/>
      <c r="V64"/>
    </row>
    <row r="65" spans="1:22" x14ac:dyDescent="0.25">
      <c r="A65" s="7" t="s">
        <v>69</v>
      </c>
      <c r="B65" s="7">
        <v>2421.9</v>
      </c>
      <c r="C65" s="7">
        <v>604.00000000000011</v>
      </c>
      <c r="D65" s="7">
        <v>14291.500000000002</v>
      </c>
      <c r="E65" s="7">
        <v>3724.0999999999995</v>
      </c>
      <c r="F65" s="7">
        <v>557.20000000000005</v>
      </c>
      <c r="G65" s="7">
        <v>460.5</v>
      </c>
      <c r="H65" s="7">
        <v>726.3</v>
      </c>
      <c r="I65" s="7">
        <v>43102.69999999999</v>
      </c>
      <c r="J65" s="7">
        <v>288.5</v>
      </c>
      <c r="L65" s="7">
        <v>884</v>
      </c>
      <c r="M65" s="7">
        <v>174609.7999999999</v>
      </c>
      <c r="N65" s="7">
        <v>7865.5999999999995</v>
      </c>
      <c r="O65" s="7">
        <v>6003.3</v>
      </c>
      <c r="P65" s="7">
        <v>6880.6999999999989</v>
      </c>
      <c r="Q65" s="7">
        <f t="shared" si="0"/>
        <v>604.00000000000011</v>
      </c>
      <c r="R65" s="7">
        <v>262420.09999999986</v>
      </c>
      <c r="U65"/>
      <c r="V65"/>
    </row>
    <row r="66" spans="1:22" x14ac:dyDescent="0.25">
      <c r="A66" s="7" t="s">
        <v>70</v>
      </c>
      <c r="B66" s="7">
        <v>685.5</v>
      </c>
      <c r="C66" s="7">
        <v>1215.9000000000003</v>
      </c>
      <c r="D66" s="7">
        <v>2498.6000000000004</v>
      </c>
      <c r="E66" s="7">
        <v>3912.5000000000005</v>
      </c>
      <c r="F66" s="7">
        <v>5576.2999999999993</v>
      </c>
      <c r="G66" s="7">
        <v>1810.3000000000002</v>
      </c>
      <c r="H66" s="7">
        <v>5593.0999999999995</v>
      </c>
      <c r="I66" s="7">
        <v>22363.90000000002</v>
      </c>
      <c r="J66" s="7">
        <v>2362.1999999999998</v>
      </c>
      <c r="L66" s="7">
        <v>319.39999999999998</v>
      </c>
      <c r="M66" s="7">
        <v>160108.50000000017</v>
      </c>
      <c r="N66" s="7">
        <v>3561.7</v>
      </c>
      <c r="P66" s="7">
        <v>5513.4999999999982</v>
      </c>
      <c r="Q66" s="7">
        <f t="shared" si="0"/>
        <v>1215.9000000000003</v>
      </c>
      <c r="R66" s="7">
        <v>215521.4000000002</v>
      </c>
      <c r="U66"/>
      <c r="V66"/>
    </row>
    <row r="67" spans="1:22" x14ac:dyDescent="0.25">
      <c r="A67" s="7" t="s">
        <v>71</v>
      </c>
      <c r="D67" s="7">
        <v>486.5</v>
      </c>
      <c r="E67" s="7">
        <v>345.79999999999995</v>
      </c>
      <c r="F67" s="7">
        <v>97.4</v>
      </c>
      <c r="G67" s="7">
        <v>734.59999999999991</v>
      </c>
      <c r="H67" s="7">
        <v>204.5</v>
      </c>
      <c r="I67" s="7">
        <v>1914.3000000000002</v>
      </c>
      <c r="M67" s="7">
        <v>18576.7</v>
      </c>
      <c r="N67" s="7">
        <v>862.1</v>
      </c>
      <c r="O67" s="7">
        <v>513.9</v>
      </c>
      <c r="P67" s="7">
        <v>268.39999999999998</v>
      </c>
      <c r="Q67" s="7">
        <f t="shared" si="0"/>
        <v>0</v>
      </c>
      <c r="R67" s="7">
        <v>24004.2</v>
      </c>
      <c r="U67"/>
      <c r="V67"/>
    </row>
    <row r="68" spans="1:22" x14ac:dyDescent="0.25">
      <c r="A68" s="7" t="s">
        <v>72</v>
      </c>
      <c r="B68" s="7">
        <v>6775.1</v>
      </c>
      <c r="C68" s="7">
        <v>3196.6</v>
      </c>
      <c r="D68" s="7">
        <v>25483.900000000005</v>
      </c>
      <c r="E68" s="7">
        <v>8491.8999999999978</v>
      </c>
      <c r="F68" s="7">
        <v>6959.4</v>
      </c>
      <c r="G68" s="7">
        <v>13256.699999999999</v>
      </c>
      <c r="H68" s="7">
        <v>1707.6</v>
      </c>
      <c r="I68" s="7">
        <v>151568.39999999988</v>
      </c>
      <c r="J68" s="7">
        <v>2725.4</v>
      </c>
      <c r="K68" s="7">
        <v>263</v>
      </c>
      <c r="L68" s="7">
        <v>595</v>
      </c>
      <c r="M68" s="7">
        <v>345807.99999999983</v>
      </c>
      <c r="N68" s="7">
        <v>26400.000000000007</v>
      </c>
      <c r="O68" s="7">
        <v>8401.1</v>
      </c>
      <c r="P68" s="7">
        <v>32737.600000000002</v>
      </c>
      <c r="Q68" s="7">
        <f t="shared" ref="Q68:Q131" si="1">+K68+C68</f>
        <v>3459.6</v>
      </c>
      <c r="R68" s="7">
        <v>634369.6999999996</v>
      </c>
      <c r="U68"/>
      <c r="V68"/>
    </row>
    <row r="69" spans="1:22" x14ac:dyDescent="0.25">
      <c r="A69" s="7" t="s">
        <v>73</v>
      </c>
      <c r="B69" s="7">
        <v>411.1</v>
      </c>
      <c r="C69" s="7">
        <v>253.2</v>
      </c>
      <c r="D69" s="7">
        <v>4400.5</v>
      </c>
      <c r="E69" s="7">
        <v>2145</v>
      </c>
      <c r="F69" s="7">
        <v>2735.2</v>
      </c>
      <c r="G69" s="7">
        <v>1031.0999999999999</v>
      </c>
      <c r="H69" s="7">
        <v>3445.2</v>
      </c>
      <c r="I69" s="7">
        <v>18764.899999999994</v>
      </c>
      <c r="J69" s="7">
        <v>700.7</v>
      </c>
      <c r="L69" s="7">
        <v>36</v>
      </c>
      <c r="M69" s="7">
        <v>148376.00000000023</v>
      </c>
      <c r="N69" s="7">
        <v>3821.4000000000005</v>
      </c>
      <c r="O69" s="7">
        <v>1347.4</v>
      </c>
      <c r="P69" s="7">
        <v>3543</v>
      </c>
      <c r="Q69" s="7">
        <f t="shared" si="1"/>
        <v>253.2</v>
      </c>
      <c r="R69" s="7">
        <v>191010.70000000022</v>
      </c>
      <c r="U69"/>
      <c r="V69"/>
    </row>
    <row r="70" spans="1:22" x14ac:dyDescent="0.25">
      <c r="A70" s="7" t="s">
        <v>74</v>
      </c>
      <c r="C70" s="7">
        <v>252.80000000000004</v>
      </c>
      <c r="D70" s="7">
        <v>13241.700000000004</v>
      </c>
      <c r="E70" s="7">
        <v>4309.2999999999993</v>
      </c>
      <c r="F70" s="7">
        <v>455.8</v>
      </c>
      <c r="G70" s="7">
        <v>555.20000000000005</v>
      </c>
      <c r="H70" s="7">
        <v>663.8</v>
      </c>
      <c r="I70" s="7">
        <v>38906.499999999993</v>
      </c>
      <c r="J70" s="7">
        <v>304.2</v>
      </c>
      <c r="K70" s="7">
        <v>16.899999999999999</v>
      </c>
      <c r="M70" s="7">
        <v>181158.69999999981</v>
      </c>
      <c r="N70" s="7">
        <v>5446.5</v>
      </c>
      <c r="O70" s="7">
        <v>2796.2</v>
      </c>
      <c r="P70" s="7">
        <v>10297.200000000001</v>
      </c>
      <c r="Q70" s="7">
        <f t="shared" si="1"/>
        <v>269.70000000000005</v>
      </c>
      <c r="R70" s="7">
        <v>258404.79999999981</v>
      </c>
      <c r="U70"/>
      <c r="V70"/>
    </row>
    <row r="71" spans="1:22" x14ac:dyDescent="0.25">
      <c r="A71" s="7" t="s">
        <v>239</v>
      </c>
      <c r="B71" s="7">
        <v>16548.799999999996</v>
      </c>
      <c r="C71" s="7">
        <v>8334</v>
      </c>
      <c r="D71" s="7">
        <v>187868.50000000006</v>
      </c>
      <c r="E71" s="7">
        <v>29891.200000000001</v>
      </c>
      <c r="F71" s="7">
        <v>20605.900000000001</v>
      </c>
      <c r="G71" s="7">
        <v>35763.200000000004</v>
      </c>
      <c r="H71" s="7">
        <v>24159.000000000004</v>
      </c>
      <c r="I71" s="7">
        <v>800633.70000000438</v>
      </c>
      <c r="J71" s="7">
        <v>3855.1000000000004</v>
      </c>
      <c r="K71" s="7">
        <v>397.2</v>
      </c>
      <c r="L71" s="7">
        <v>2735.4</v>
      </c>
      <c r="M71" s="7">
        <v>964962.30000000121</v>
      </c>
      <c r="N71" s="7">
        <v>74533.400000000009</v>
      </c>
      <c r="O71" s="7">
        <v>42977.399999999994</v>
      </c>
      <c r="P71" s="7">
        <v>155553.40000000011</v>
      </c>
      <c r="Q71" s="7">
        <f t="shared" si="1"/>
        <v>8731.2000000000007</v>
      </c>
      <c r="R71" s="7">
        <v>2368818.5000000056</v>
      </c>
      <c r="U71"/>
      <c r="V71"/>
    </row>
    <row r="72" spans="1:22" x14ac:dyDescent="0.25">
      <c r="A72" s="7" t="s">
        <v>75</v>
      </c>
      <c r="B72" s="7">
        <v>128.69999999999999</v>
      </c>
      <c r="C72" s="7">
        <v>1066.3999999999999</v>
      </c>
      <c r="D72" s="7">
        <v>2457</v>
      </c>
      <c r="E72" s="7">
        <v>2427.1999999999998</v>
      </c>
      <c r="F72" s="7">
        <v>680.2</v>
      </c>
      <c r="G72" s="7">
        <v>119</v>
      </c>
      <c r="H72" s="7">
        <v>17.5</v>
      </c>
      <c r="I72" s="7">
        <v>6896.3</v>
      </c>
      <c r="J72" s="7">
        <v>7069.2</v>
      </c>
      <c r="L72" s="7">
        <v>58.7</v>
      </c>
      <c r="M72" s="7">
        <v>79644.299999999959</v>
      </c>
      <c r="N72" s="7">
        <v>4775.0000000000009</v>
      </c>
      <c r="P72" s="7">
        <v>2574.5</v>
      </c>
      <c r="Q72" s="7">
        <f t="shared" si="1"/>
        <v>1066.3999999999999</v>
      </c>
      <c r="R72" s="7">
        <v>107913.99999999996</v>
      </c>
      <c r="U72"/>
      <c r="V72"/>
    </row>
    <row r="73" spans="1:22" x14ac:dyDescent="0.25">
      <c r="A73" s="7" t="s">
        <v>76</v>
      </c>
      <c r="B73" s="7">
        <v>634.70000000000005</v>
      </c>
      <c r="C73" s="7">
        <v>71.599999999999994</v>
      </c>
      <c r="D73" s="7">
        <v>781</v>
      </c>
      <c r="E73" s="7">
        <v>491.6</v>
      </c>
      <c r="F73" s="7">
        <v>598.6</v>
      </c>
      <c r="G73" s="7">
        <v>230.8</v>
      </c>
      <c r="I73" s="7">
        <v>2310.2000000000007</v>
      </c>
      <c r="M73" s="7">
        <v>41119.39999999998</v>
      </c>
      <c r="N73" s="7">
        <v>1472.2</v>
      </c>
      <c r="P73" s="7">
        <v>236.10000000000002</v>
      </c>
      <c r="Q73" s="7">
        <f t="shared" si="1"/>
        <v>71.599999999999994</v>
      </c>
      <c r="R73" s="7">
        <v>47946.199999999975</v>
      </c>
      <c r="U73"/>
      <c r="V73"/>
    </row>
    <row r="74" spans="1:22" x14ac:dyDescent="0.25">
      <c r="A74" s="7" t="s">
        <v>77</v>
      </c>
      <c r="B74" s="7">
        <v>471.50000000000006</v>
      </c>
      <c r="C74" s="7">
        <v>373.3</v>
      </c>
      <c r="D74" s="7">
        <v>1327.1</v>
      </c>
      <c r="E74" s="7">
        <v>619.4</v>
      </c>
      <c r="F74" s="7">
        <v>852.6</v>
      </c>
      <c r="G74" s="7">
        <v>1893</v>
      </c>
      <c r="H74" s="7">
        <v>2727.7000000000003</v>
      </c>
      <c r="I74" s="7">
        <v>9237.2999999999975</v>
      </c>
      <c r="J74" s="7">
        <v>2087.4</v>
      </c>
      <c r="K74" s="7">
        <v>88.8</v>
      </c>
      <c r="M74" s="7">
        <v>105186.10000000002</v>
      </c>
      <c r="N74" s="7">
        <v>4016.8</v>
      </c>
      <c r="O74" s="7">
        <v>978.40000000000009</v>
      </c>
      <c r="P74" s="7">
        <v>4913.6999999999989</v>
      </c>
      <c r="Q74" s="7">
        <f t="shared" si="1"/>
        <v>462.1</v>
      </c>
      <c r="R74" s="7">
        <v>134773.1</v>
      </c>
      <c r="U74"/>
      <c r="V74"/>
    </row>
    <row r="75" spans="1:22" x14ac:dyDescent="0.25">
      <c r="A75" s="7" t="s">
        <v>78</v>
      </c>
      <c r="B75" s="7">
        <v>20461.700000000004</v>
      </c>
      <c r="C75" s="7">
        <v>39405.000000000007</v>
      </c>
      <c r="D75" s="7">
        <v>156890.70000000022</v>
      </c>
      <c r="E75" s="7">
        <v>24766.500000000015</v>
      </c>
      <c r="F75" s="7">
        <v>7285.9000000000005</v>
      </c>
      <c r="G75" s="7">
        <v>25895.599999999999</v>
      </c>
      <c r="H75" s="7">
        <v>8462.4000000000015</v>
      </c>
      <c r="I75" s="7">
        <v>745565.19999999786</v>
      </c>
      <c r="J75" s="7">
        <v>10626.699999999999</v>
      </c>
      <c r="K75" s="7">
        <v>93.199999999999989</v>
      </c>
      <c r="L75" s="7">
        <v>5962.5</v>
      </c>
      <c r="M75" s="7">
        <v>942794.00000000093</v>
      </c>
      <c r="N75" s="7">
        <v>77183.299999999988</v>
      </c>
      <c r="O75" s="7">
        <v>37282.700000000004</v>
      </c>
      <c r="P75" s="7">
        <v>168487.70000000004</v>
      </c>
      <c r="Q75" s="7">
        <f t="shared" si="1"/>
        <v>39498.200000000004</v>
      </c>
      <c r="R75" s="7">
        <v>2271163.0999999992</v>
      </c>
      <c r="U75"/>
      <c r="V75"/>
    </row>
    <row r="76" spans="1:22" x14ac:dyDescent="0.25">
      <c r="A76" s="7" t="s">
        <v>79</v>
      </c>
      <c r="B76" s="7">
        <v>6607.2999999999993</v>
      </c>
      <c r="C76" s="7">
        <v>616.6</v>
      </c>
      <c r="D76" s="7">
        <v>4271.3999999999996</v>
      </c>
      <c r="E76" s="7">
        <v>10041.399999999998</v>
      </c>
      <c r="F76" s="7">
        <v>53991.1</v>
      </c>
      <c r="G76" s="7">
        <v>1609.3999999999999</v>
      </c>
      <c r="H76" s="7">
        <v>2853.9999999999995</v>
      </c>
      <c r="I76" s="7">
        <v>124943.50000000047</v>
      </c>
      <c r="J76" s="7">
        <v>1911.3</v>
      </c>
      <c r="M76" s="7">
        <v>179833.00000000032</v>
      </c>
      <c r="N76" s="7">
        <v>5886.2</v>
      </c>
      <c r="O76" s="7">
        <v>16620.400000000001</v>
      </c>
      <c r="P76" s="7">
        <v>7004.6999999999989</v>
      </c>
      <c r="Q76" s="7">
        <f t="shared" si="1"/>
        <v>616.6</v>
      </c>
      <c r="R76" s="7">
        <v>416190.3000000008</v>
      </c>
      <c r="U76"/>
      <c r="V76"/>
    </row>
    <row r="77" spans="1:22" x14ac:dyDescent="0.25">
      <c r="A77" s="7" t="s">
        <v>264</v>
      </c>
      <c r="B77" s="7">
        <v>6128.2</v>
      </c>
      <c r="C77" s="7">
        <v>113.2</v>
      </c>
      <c r="D77" s="7">
        <v>2174.1</v>
      </c>
      <c r="E77" s="7">
        <v>2412.6999999999998</v>
      </c>
      <c r="F77" s="7">
        <v>170</v>
      </c>
      <c r="G77" s="7">
        <v>626.90000000000009</v>
      </c>
      <c r="H77" s="7">
        <v>792.90000000000009</v>
      </c>
      <c r="I77" s="7">
        <v>8235.3000000000011</v>
      </c>
      <c r="K77" s="7">
        <v>165.8</v>
      </c>
      <c r="L77" s="7">
        <v>134.30000000000001</v>
      </c>
      <c r="M77" s="7">
        <v>106686.70000000008</v>
      </c>
      <c r="N77" s="7">
        <v>5549.9</v>
      </c>
      <c r="O77" s="7">
        <v>720.2</v>
      </c>
      <c r="P77" s="7">
        <v>2879.2</v>
      </c>
      <c r="Q77" s="7">
        <f t="shared" si="1"/>
        <v>279</v>
      </c>
      <c r="R77" s="7">
        <v>136789.40000000011</v>
      </c>
      <c r="U77"/>
      <c r="V77"/>
    </row>
    <row r="78" spans="1:22" x14ac:dyDescent="0.25">
      <c r="A78" s="7" t="s">
        <v>81</v>
      </c>
      <c r="B78" s="7">
        <v>7876.0000000000036</v>
      </c>
      <c r="C78" s="7">
        <v>8946.7999999999993</v>
      </c>
      <c r="D78" s="7">
        <v>61152.599999999969</v>
      </c>
      <c r="E78" s="7">
        <v>16649.199999999993</v>
      </c>
      <c r="F78" s="7">
        <v>8478.0000000000018</v>
      </c>
      <c r="G78" s="7">
        <v>10916.700000000003</v>
      </c>
      <c r="H78" s="7">
        <v>21207.700000000004</v>
      </c>
      <c r="I78" s="7">
        <v>168531.80000000019</v>
      </c>
      <c r="J78" s="7">
        <v>5076.6999999999989</v>
      </c>
      <c r="K78" s="7">
        <v>917.7</v>
      </c>
      <c r="L78" s="7">
        <v>1887.6</v>
      </c>
      <c r="M78" s="7">
        <v>666905.19999999821</v>
      </c>
      <c r="N78" s="7">
        <v>45722.599999999991</v>
      </c>
      <c r="O78" s="7">
        <v>10544.900000000001</v>
      </c>
      <c r="P78" s="7">
        <v>68648.300000000047</v>
      </c>
      <c r="Q78" s="7">
        <f t="shared" si="1"/>
        <v>9864.5</v>
      </c>
      <c r="R78" s="7">
        <v>1103461.7999999984</v>
      </c>
      <c r="U78"/>
      <c r="V78"/>
    </row>
    <row r="79" spans="1:22" x14ac:dyDescent="0.25">
      <c r="A79" s="7" t="s">
        <v>82</v>
      </c>
      <c r="B79" s="7">
        <v>484.8</v>
      </c>
      <c r="C79" s="7">
        <v>307.39999999999998</v>
      </c>
      <c r="D79" s="7">
        <v>945.6</v>
      </c>
      <c r="E79" s="7">
        <v>2453.9</v>
      </c>
      <c r="F79" s="7">
        <v>2442</v>
      </c>
      <c r="G79" s="7">
        <v>767.69999999999993</v>
      </c>
      <c r="H79" s="7">
        <v>1058.3</v>
      </c>
      <c r="I79" s="7">
        <v>19410.899999999998</v>
      </c>
      <c r="J79" s="7">
        <v>101.3</v>
      </c>
      <c r="M79" s="7">
        <v>175225.49999999974</v>
      </c>
      <c r="N79" s="7">
        <v>6395.3</v>
      </c>
      <c r="O79" s="7">
        <v>2881</v>
      </c>
      <c r="P79" s="7">
        <v>4597.7999999999993</v>
      </c>
      <c r="Q79" s="7">
        <f t="shared" si="1"/>
        <v>307.39999999999998</v>
      </c>
      <c r="R79" s="7">
        <v>217071.49999999971</v>
      </c>
      <c r="U79"/>
      <c r="V79"/>
    </row>
    <row r="80" spans="1:22" x14ac:dyDescent="0.25">
      <c r="A80" s="7" t="s">
        <v>83</v>
      </c>
      <c r="B80" s="7">
        <v>2847.3</v>
      </c>
      <c r="C80" s="7">
        <v>54.699999999999996</v>
      </c>
      <c r="D80" s="7">
        <v>636.5</v>
      </c>
      <c r="E80" s="7">
        <v>1136.8000000000002</v>
      </c>
      <c r="F80" s="7">
        <v>357.1</v>
      </c>
      <c r="G80" s="7">
        <v>113.4</v>
      </c>
      <c r="H80" s="7">
        <v>158.4</v>
      </c>
      <c r="I80" s="7">
        <v>2012.1000000000004</v>
      </c>
      <c r="M80" s="7">
        <v>53043.099999999969</v>
      </c>
      <c r="N80" s="7">
        <v>2179</v>
      </c>
      <c r="O80" s="7">
        <v>95.5</v>
      </c>
      <c r="P80" s="7">
        <v>844.60000000000014</v>
      </c>
      <c r="Q80" s="7">
        <f t="shared" si="1"/>
        <v>54.699999999999996</v>
      </c>
      <c r="R80" s="7">
        <v>63478.499999999971</v>
      </c>
      <c r="U80"/>
      <c r="V80"/>
    </row>
    <row r="81" spans="1:22" x14ac:dyDescent="0.25">
      <c r="A81" s="7" t="s">
        <v>84</v>
      </c>
      <c r="B81" s="7">
        <v>3589.7999999999984</v>
      </c>
      <c r="C81" s="7">
        <v>1704.3999999999999</v>
      </c>
      <c r="D81" s="7">
        <v>13964.4</v>
      </c>
      <c r="E81" s="7">
        <v>5839.4000000000005</v>
      </c>
      <c r="F81" s="7">
        <v>24003.1</v>
      </c>
      <c r="G81" s="7">
        <v>5705.1000000000013</v>
      </c>
      <c r="H81" s="7">
        <v>3148.2999999999997</v>
      </c>
      <c r="I81" s="7">
        <v>81652.900000000023</v>
      </c>
      <c r="J81" s="7">
        <v>1024.8999999999999</v>
      </c>
      <c r="K81" s="7">
        <v>1448.1999999999996</v>
      </c>
      <c r="L81" s="7">
        <v>9.1</v>
      </c>
      <c r="M81" s="7">
        <v>347202.30000000022</v>
      </c>
      <c r="N81" s="7">
        <v>18236.099999999995</v>
      </c>
      <c r="O81" s="7">
        <v>6428.2</v>
      </c>
      <c r="P81" s="7">
        <v>14003.899999999998</v>
      </c>
      <c r="Q81" s="7">
        <f t="shared" si="1"/>
        <v>3152.5999999999995</v>
      </c>
      <c r="R81" s="7">
        <v>527960.10000000021</v>
      </c>
      <c r="U81"/>
      <c r="V81"/>
    </row>
    <row r="82" spans="1:22" x14ac:dyDescent="0.25">
      <c r="A82" s="7" t="s">
        <v>85</v>
      </c>
      <c r="B82" s="7">
        <v>18403.900000000001</v>
      </c>
      <c r="C82" s="7">
        <v>1345.8</v>
      </c>
      <c r="D82" s="7">
        <v>16488.399999999998</v>
      </c>
      <c r="E82" s="7">
        <v>7887.4999999999991</v>
      </c>
      <c r="F82" s="7">
        <v>2879.8999999999996</v>
      </c>
      <c r="G82" s="7">
        <v>2228.2999999999997</v>
      </c>
      <c r="H82" s="7">
        <v>2038.7</v>
      </c>
      <c r="I82" s="7">
        <v>54812.299999999981</v>
      </c>
      <c r="J82" s="7">
        <v>997.69999999999993</v>
      </c>
      <c r="K82" s="7">
        <v>381.4</v>
      </c>
      <c r="L82" s="7">
        <v>73.5</v>
      </c>
      <c r="M82" s="7">
        <v>238111.70000000007</v>
      </c>
      <c r="N82" s="7">
        <v>11320</v>
      </c>
      <c r="O82" s="7">
        <v>2336.1999999999998</v>
      </c>
      <c r="P82" s="7">
        <v>26891.900000000005</v>
      </c>
      <c r="Q82" s="7">
        <f t="shared" si="1"/>
        <v>1727.1999999999998</v>
      </c>
      <c r="R82" s="7">
        <v>386197.20000000007</v>
      </c>
      <c r="U82"/>
      <c r="V82"/>
    </row>
    <row r="83" spans="1:22" x14ac:dyDescent="0.25">
      <c r="A83" s="7" t="s">
        <v>240</v>
      </c>
      <c r="B83" s="7">
        <v>4034</v>
      </c>
      <c r="C83" s="7">
        <v>1481.3</v>
      </c>
      <c r="D83" s="7">
        <v>28754.9</v>
      </c>
      <c r="E83" s="7">
        <v>8379.5999999999985</v>
      </c>
      <c r="F83" s="7">
        <v>10355.499999999998</v>
      </c>
      <c r="G83" s="7">
        <v>7703.5999999999995</v>
      </c>
      <c r="H83" s="7">
        <v>7878.9000000000005</v>
      </c>
      <c r="I83" s="7">
        <v>57729.599999999889</v>
      </c>
      <c r="J83" s="7">
        <v>3281.7999999999997</v>
      </c>
      <c r="K83" s="7">
        <v>262.7</v>
      </c>
      <c r="L83" s="7">
        <v>333.3</v>
      </c>
      <c r="M83" s="7">
        <v>331743.10000000079</v>
      </c>
      <c r="N83" s="7">
        <v>19142.600000000002</v>
      </c>
      <c r="O83" s="7">
        <v>5893.2</v>
      </c>
      <c r="P83" s="7">
        <v>32234.199999999997</v>
      </c>
      <c r="Q83" s="7">
        <f t="shared" si="1"/>
        <v>1744</v>
      </c>
      <c r="R83" s="7">
        <v>519208.30000000069</v>
      </c>
      <c r="U83"/>
      <c r="V83"/>
    </row>
    <row r="84" spans="1:22" x14ac:dyDescent="0.25">
      <c r="A84" s="7" t="s">
        <v>86</v>
      </c>
      <c r="B84" s="7">
        <v>4848.7999999999993</v>
      </c>
      <c r="C84" s="7">
        <v>3192.1</v>
      </c>
      <c r="D84" s="7">
        <v>12110.999999999996</v>
      </c>
      <c r="E84" s="7">
        <v>5794.0999999999995</v>
      </c>
      <c r="F84" s="7">
        <v>1712</v>
      </c>
      <c r="G84" s="7">
        <v>3871.4999999999995</v>
      </c>
      <c r="H84" s="7">
        <v>906.50000000000011</v>
      </c>
      <c r="I84" s="7">
        <v>111760.70000000016</v>
      </c>
      <c r="J84" s="7">
        <v>2951.6</v>
      </c>
      <c r="K84" s="7">
        <v>380.9</v>
      </c>
      <c r="L84" s="7">
        <v>1011</v>
      </c>
      <c r="M84" s="7">
        <v>373531.00000000029</v>
      </c>
      <c r="N84" s="7">
        <v>21613.1</v>
      </c>
      <c r="O84" s="7">
        <v>7697.1</v>
      </c>
      <c r="P84" s="7">
        <v>25978.1</v>
      </c>
      <c r="Q84" s="7">
        <f t="shared" si="1"/>
        <v>3573</v>
      </c>
      <c r="R84" s="7">
        <v>577359.50000000035</v>
      </c>
      <c r="U84"/>
      <c r="V84"/>
    </row>
    <row r="85" spans="1:22" x14ac:dyDescent="0.25">
      <c r="A85" s="7" t="s">
        <v>87</v>
      </c>
      <c r="B85" s="7">
        <v>263662.0999999998</v>
      </c>
      <c r="C85" s="7">
        <v>410291.00000000041</v>
      </c>
      <c r="D85" s="7">
        <v>1910863.4999999942</v>
      </c>
      <c r="E85" s="7">
        <v>148925.50000000006</v>
      </c>
      <c r="F85" s="7">
        <v>98266.100000000064</v>
      </c>
      <c r="G85" s="7">
        <v>320050.89999999991</v>
      </c>
      <c r="H85" s="7">
        <v>224981.80000000008</v>
      </c>
      <c r="I85" s="7">
        <v>5725838.0000000084</v>
      </c>
      <c r="J85" s="7">
        <v>102654.69999999994</v>
      </c>
      <c r="K85" s="7">
        <v>2784.3999999999996</v>
      </c>
      <c r="L85" s="7">
        <v>123981.10000000003</v>
      </c>
      <c r="M85" s="7">
        <v>3067946.6999999965</v>
      </c>
      <c r="N85" s="7">
        <v>662860.10000000102</v>
      </c>
      <c r="O85" s="7">
        <v>269083.00000000012</v>
      </c>
      <c r="P85" s="7">
        <v>1073719.0000000019</v>
      </c>
      <c r="Q85" s="7">
        <f t="shared" si="1"/>
        <v>413075.40000000043</v>
      </c>
      <c r="R85" s="7">
        <v>14405907.9</v>
      </c>
      <c r="U85"/>
      <c r="V85"/>
    </row>
    <row r="86" spans="1:22" x14ac:dyDescent="0.25">
      <c r="A86" s="7" t="s">
        <v>88</v>
      </c>
      <c r="B86" s="7">
        <v>289.10000000000002</v>
      </c>
      <c r="C86" s="7">
        <v>367.29999999999995</v>
      </c>
      <c r="D86" s="7">
        <v>3845.8999999999996</v>
      </c>
      <c r="E86" s="7">
        <v>1212</v>
      </c>
      <c r="F86" s="7">
        <v>1420.9</v>
      </c>
      <c r="G86" s="7">
        <v>324</v>
      </c>
      <c r="H86" s="7">
        <v>952.59999999999991</v>
      </c>
      <c r="I86" s="7">
        <v>6704.1000000000013</v>
      </c>
      <c r="J86" s="7">
        <v>349.6</v>
      </c>
      <c r="M86" s="7">
        <v>89331.499999999985</v>
      </c>
      <c r="N86" s="7">
        <v>8628</v>
      </c>
      <c r="O86" s="7">
        <v>63.4</v>
      </c>
      <c r="P86" s="7">
        <v>2176.7999999999997</v>
      </c>
      <c r="Q86" s="7">
        <f t="shared" si="1"/>
        <v>367.29999999999995</v>
      </c>
      <c r="R86" s="7">
        <v>115665.19999999998</v>
      </c>
      <c r="U86"/>
      <c r="V86"/>
    </row>
    <row r="87" spans="1:22" x14ac:dyDescent="0.25">
      <c r="A87" s="7" t="s">
        <v>89</v>
      </c>
      <c r="B87" s="7">
        <v>5975.5999999999995</v>
      </c>
      <c r="C87" s="7">
        <v>1835.2</v>
      </c>
      <c r="D87" s="7">
        <v>21876.400000000005</v>
      </c>
      <c r="E87" s="7">
        <v>6223.7999999999975</v>
      </c>
      <c r="F87" s="7">
        <v>10124.1</v>
      </c>
      <c r="G87" s="7">
        <v>4629.7</v>
      </c>
      <c r="H87" s="7">
        <v>2793.4999999999995</v>
      </c>
      <c r="I87" s="7">
        <v>63606.800000000032</v>
      </c>
      <c r="J87" s="7">
        <v>984.80000000000007</v>
      </c>
      <c r="K87" s="7">
        <v>97.3</v>
      </c>
      <c r="L87" s="7">
        <v>362.3</v>
      </c>
      <c r="M87" s="7">
        <v>329377.70000000088</v>
      </c>
      <c r="N87" s="7">
        <v>18528.699999999997</v>
      </c>
      <c r="O87" s="7">
        <v>11045.2</v>
      </c>
      <c r="P87" s="7">
        <v>29897.100000000002</v>
      </c>
      <c r="Q87" s="7">
        <f t="shared" si="1"/>
        <v>1932.5</v>
      </c>
      <c r="R87" s="7">
        <v>507358.20000000094</v>
      </c>
      <c r="U87"/>
      <c r="V87"/>
    </row>
    <row r="88" spans="1:22" x14ac:dyDescent="0.25">
      <c r="A88" s="7" t="s">
        <v>241</v>
      </c>
      <c r="C88" s="7">
        <v>1724.8</v>
      </c>
      <c r="D88" s="7">
        <v>1655.3000000000002</v>
      </c>
      <c r="E88" s="7">
        <v>799.10000000000014</v>
      </c>
      <c r="G88" s="7">
        <v>383.09999999999997</v>
      </c>
      <c r="H88" s="7">
        <v>27</v>
      </c>
      <c r="I88" s="7">
        <v>18602.400000000009</v>
      </c>
      <c r="L88" s="7">
        <v>310</v>
      </c>
      <c r="M88" s="7">
        <v>114225.10000000011</v>
      </c>
      <c r="N88" s="7">
        <v>5253.8</v>
      </c>
      <c r="O88" s="7">
        <v>329.3</v>
      </c>
      <c r="P88" s="7">
        <v>939.7</v>
      </c>
      <c r="Q88" s="7">
        <f t="shared" si="1"/>
        <v>1724.8</v>
      </c>
      <c r="R88" s="7">
        <v>144249.60000000009</v>
      </c>
      <c r="U88"/>
      <c r="V88"/>
    </row>
    <row r="89" spans="1:22" x14ac:dyDescent="0.25">
      <c r="A89" s="7" t="s">
        <v>90</v>
      </c>
      <c r="B89" s="7">
        <v>11539.799999999996</v>
      </c>
      <c r="C89" s="7">
        <v>2155.6</v>
      </c>
      <c r="D89" s="7">
        <v>26064.1</v>
      </c>
      <c r="E89" s="7">
        <v>8731.8000000000011</v>
      </c>
      <c r="F89" s="7">
        <v>2076.2999999999997</v>
      </c>
      <c r="G89" s="7">
        <v>3547.0000000000005</v>
      </c>
      <c r="H89" s="7">
        <v>3608.3</v>
      </c>
      <c r="I89" s="7">
        <v>107818.40000000034</v>
      </c>
      <c r="J89" s="7">
        <v>915.10000000000014</v>
      </c>
      <c r="K89" s="7">
        <v>151.1</v>
      </c>
      <c r="L89" s="7">
        <v>804.90000000000009</v>
      </c>
      <c r="M89" s="7">
        <v>325490.59999999963</v>
      </c>
      <c r="N89" s="7">
        <v>20604.400000000001</v>
      </c>
      <c r="O89" s="7">
        <v>3552.8999999999987</v>
      </c>
      <c r="P89" s="7">
        <v>26482.500000000004</v>
      </c>
      <c r="Q89" s="7">
        <f t="shared" si="1"/>
        <v>2306.6999999999998</v>
      </c>
      <c r="R89" s="7">
        <v>543542.80000000005</v>
      </c>
      <c r="U89"/>
      <c r="V89"/>
    </row>
    <row r="90" spans="1:22" x14ac:dyDescent="0.25">
      <c r="A90" s="7" t="s">
        <v>91</v>
      </c>
      <c r="B90" s="7">
        <v>137.6</v>
      </c>
      <c r="C90" s="7">
        <v>505.5</v>
      </c>
      <c r="D90" s="7">
        <v>4657.6999999999989</v>
      </c>
      <c r="E90" s="7">
        <v>1950.6999999999998</v>
      </c>
      <c r="F90" s="7">
        <v>2074.3000000000002</v>
      </c>
      <c r="G90" s="7">
        <v>1101.1000000000001</v>
      </c>
      <c r="H90" s="7">
        <v>362.3</v>
      </c>
      <c r="I90" s="7">
        <v>14895.199999999995</v>
      </c>
      <c r="J90" s="7">
        <v>1638.6</v>
      </c>
      <c r="L90" s="7">
        <v>299.5</v>
      </c>
      <c r="M90" s="7">
        <v>110083.70000000003</v>
      </c>
      <c r="N90" s="7">
        <v>5378.6</v>
      </c>
      <c r="P90" s="7">
        <v>1784.8000000000002</v>
      </c>
      <c r="Q90" s="7">
        <f t="shared" si="1"/>
        <v>505.5</v>
      </c>
      <c r="R90" s="7">
        <v>144869.6</v>
      </c>
      <c r="U90"/>
      <c r="V90"/>
    </row>
    <row r="91" spans="1:22" x14ac:dyDescent="0.25">
      <c r="A91" s="7" t="s">
        <v>92</v>
      </c>
      <c r="B91" s="7">
        <v>2596.1999999999998</v>
      </c>
      <c r="C91" s="7">
        <v>377.9</v>
      </c>
      <c r="D91" s="7">
        <v>832.5</v>
      </c>
      <c r="E91" s="7">
        <v>499.20000000000005</v>
      </c>
      <c r="F91" s="7">
        <v>3160.7</v>
      </c>
      <c r="G91" s="7">
        <v>559.6</v>
      </c>
      <c r="H91" s="7">
        <v>110.8</v>
      </c>
      <c r="I91" s="7">
        <v>3935.8999999999996</v>
      </c>
      <c r="M91" s="7">
        <v>70182.700000000012</v>
      </c>
      <c r="N91" s="7">
        <v>3125.6000000000004</v>
      </c>
      <c r="O91" s="7">
        <v>492.3</v>
      </c>
      <c r="P91" s="7">
        <v>899.8</v>
      </c>
      <c r="Q91" s="7">
        <f t="shared" si="1"/>
        <v>377.9</v>
      </c>
      <c r="R91" s="7">
        <v>86773.200000000026</v>
      </c>
      <c r="U91"/>
      <c r="V91"/>
    </row>
    <row r="92" spans="1:22" x14ac:dyDescent="0.25">
      <c r="A92" s="7" t="s">
        <v>93</v>
      </c>
      <c r="B92" s="7">
        <v>221.2</v>
      </c>
      <c r="C92" s="7">
        <v>232.5</v>
      </c>
      <c r="D92" s="7">
        <v>2348.6000000000004</v>
      </c>
      <c r="E92" s="7">
        <v>573.6</v>
      </c>
      <c r="F92" s="7">
        <v>188</v>
      </c>
      <c r="H92" s="7">
        <v>709.8</v>
      </c>
      <c r="I92" s="7">
        <v>27848.999999999971</v>
      </c>
      <c r="K92" s="7">
        <v>78.5</v>
      </c>
      <c r="M92" s="7">
        <v>74398.500000000058</v>
      </c>
      <c r="N92" s="7">
        <v>3506.7000000000003</v>
      </c>
      <c r="O92" s="7">
        <v>957.5</v>
      </c>
      <c r="P92" s="7">
        <v>2065.8000000000002</v>
      </c>
      <c r="Q92" s="7">
        <f t="shared" si="1"/>
        <v>311</v>
      </c>
      <c r="R92" s="7">
        <v>113129.70000000003</v>
      </c>
      <c r="U92"/>
      <c r="V92"/>
    </row>
    <row r="93" spans="1:22" x14ac:dyDescent="0.25">
      <c r="A93" s="7" t="s">
        <v>94</v>
      </c>
      <c r="B93" s="7">
        <v>224.3</v>
      </c>
      <c r="C93" s="7">
        <v>135</v>
      </c>
      <c r="D93" s="7">
        <v>891.59999999999991</v>
      </c>
      <c r="E93" s="7">
        <v>916.19999999999993</v>
      </c>
      <c r="F93" s="7">
        <v>1979.6999999999998</v>
      </c>
      <c r="G93" s="7">
        <v>185.6</v>
      </c>
      <c r="H93" s="7">
        <v>300.2</v>
      </c>
      <c r="I93" s="7">
        <v>3356.6</v>
      </c>
      <c r="J93" s="7">
        <v>56.7</v>
      </c>
      <c r="M93" s="7">
        <v>53065.700000000026</v>
      </c>
      <c r="N93" s="7">
        <v>2280</v>
      </c>
      <c r="P93" s="7">
        <v>969.09999999999991</v>
      </c>
      <c r="Q93" s="7">
        <f t="shared" si="1"/>
        <v>135</v>
      </c>
      <c r="R93" s="7">
        <v>64360.700000000026</v>
      </c>
      <c r="U93"/>
      <c r="V93"/>
    </row>
    <row r="94" spans="1:22" x14ac:dyDescent="0.25">
      <c r="A94" s="7" t="s">
        <v>95</v>
      </c>
      <c r="C94" s="7">
        <v>232.60000000000002</v>
      </c>
      <c r="D94" s="7">
        <v>6750.7</v>
      </c>
      <c r="E94" s="7">
        <v>2032.4999999999998</v>
      </c>
      <c r="F94" s="7">
        <v>2818.6</v>
      </c>
      <c r="G94" s="7">
        <v>665.9</v>
      </c>
      <c r="H94" s="7">
        <v>810.9</v>
      </c>
      <c r="I94" s="7">
        <v>17399.699999999997</v>
      </c>
      <c r="J94" s="7">
        <v>78</v>
      </c>
      <c r="L94" s="7">
        <v>1683.3</v>
      </c>
      <c r="M94" s="7">
        <v>173236.39999999982</v>
      </c>
      <c r="N94" s="7">
        <v>5170.2</v>
      </c>
      <c r="O94" s="7">
        <v>1140</v>
      </c>
      <c r="P94" s="7">
        <v>3634.1000000000004</v>
      </c>
      <c r="Q94" s="7">
        <f t="shared" si="1"/>
        <v>232.60000000000002</v>
      </c>
      <c r="R94" s="7">
        <v>215652.89999999982</v>
      </c>
      <c r="U94"/>
      <c r="V94"/>
    </row>
    <row r="95" spans="1:22" x14ac:dyDescent="0.25">
      <c r="A95" s="7" t="s">
        <v>96</v>
      </c>
      <c r="B95" s="7">
        <v>299.8</v>
      </c>
      <c r="C95" s="7">
        <v>193.8</v>
      </c>
      <c r="D95" s="7">
        <v>2598.8999999999996</v>
      </c>
      <c r="E95" s="7">
        <v>2102.1</v>
      </c>
      <c r="F95" s="7">
        <v>336.7</v>
      </c>
      <c r="G95" s="7">
        <v>888.30000000000007</v>
      </c>
      <c r="H95" s="7">
        <v>3133.8</v>
      </c>
      <c r="I95" s="7">
        <v>12711.299999999994</v>
      </c>
      <c r="J95" s="7">
        <v>63.6</v>
      </c>
      <c r="K95" s="7">
        <v>100.1</v>
      </c>
      <c r="M95" s="7">
        <v>127036.59999999989</v>
      </c>
      <c r="N95" s="7">
        <v>4526.9000000000005</v>
      </c>
      <c r="O95" s="7">
        <v>1904.0000000000002</v>
      </c>
      <c r="P95" s="7">
        <v>2975.5000000000005</v>
      </c>
      <c r="Q95" s="7">
        <f t="shared" si="1"/>
        <v>293.89999999999998</v>
      </c>
      <c r="R95" s="7">
        <v>158871.39999999988</v>
      </c>
      <c r="U95"/>
      <c r="V95"/>
    </row>
    <row r="96" spans="1:22" x14ac:dyDescent="0.25">
      <c r="A96" s="7" t="s">
        <v>97</v>
      </c>
      <c r="B96" s="7">
        <v>24</v>
      </c>
      <c r="C96" s="7">
        <v>98.9</v>
      </c>
      <c r="D96" s="7">
        <v>207</v>
      </c>
      <c r="E96" s="7">
        <v>1198.8999999999999</v>
      </c>
      <c r="F96" s="7">
        <v>378.5</v>
      </c>
      <c r="G96" s="7">
        <v>754.5</v>
      </c>
      <c r="I96" s="7">
        <v>2160.7000000000003</v>
      </c>
      <c r="J96" s="7">
        <v>4363</v>
      </c>
      <c r="M96" s="7">
        <v>66355.599999999977</v>
      </c>
      <c r="N96" s="7">
        <v>2563.8000000000002</v>
      </c>
      <c r="O96" s="7">
        <v>1114.3000000000002</v>
      </c>
      <c r="P96" s="7">
        <v>445.2</v>
      </c>
      <c r="Q96" s="7">
        <f t="shared" si="1"/>
        <v>98.9</v>
      </c>
      <c r="R96" s="7">
        <v>79664.39999999998</v>
      </c>
      <c r="U96"/>
      <c r="V96"/>
    </row>
    <row r="97" spans="1:22" x14ac:dyDescent="0.25">
      <c r="A97" s="7" t="s">
        <v>98</v>
      </c>
      <c r="B97" s="7">
        <v>119134.99999999996</v>
      </c>
      <c r="C97" s="7">
        <v>118939.6</v>
      </c>
      <c r="D97" s="7">
        <v>497004.49999999919</v>
      </c>
      <c r="E97" s="7">
        <v>77646.800000000032</v>
      </c>
      <c r="F97" s="7">
        <v>67991.199999999997</v>
      </c>
      <c r="G97" s="7">
        <v>55711.500000000015</v>
      </c>
      <c r="H97" s="7">
        <v>48368.800000000017</v>
      </c>
      <c r="I97" s="7">
        <v>2093173.4000000162</v>
      </c>
      <c r="J97" s="7">
        <v>27159.100000000002</v>
      </c>
      <c r="K97" s="7">
        <v>2235.6999999999998</v>
      </c>
      <c r="L97" s="7">
        <v>15440.400000000001</v>
      </c>
      <c r="M97" s="7">
        <v>1556436.7000000076</v>
      </c>
      <c r="N97" s="7">
        <v>315467.90000000002</v>
      </c>
      <c r="O97" s="7">
        <v>69347.400000000038</v>
      </c>
      <c r="P97" s="7">
        <v>484199.39999999973</v>
      </c>
      <c r="Q97" s="7">
        <f t="shared" si="1"/>
        <v>121175.3</v>
      </c>
      <c r="R97" s="7">
        <v>5548257.4000000237</v>
      </c>
      <c r="U97"/>
      <c r="V97"/>
    </row>
    <row r="98" spans="1:22" x14ac:dyDescent="0.25">
      <c r="A98" s="7" t="s">
        <v>99</v>
      </c>
      <c r="C98" s="7">
        <v>216.7</v>
      </c>
      <c r="D98" s="7">
        <v>3571.9999999999995</v>
      </c>
      <c r="E98" s="7">
        <v>2472.1000000000004</v>
      </c>
      <c r="G98" s="7">
        <v>382.1</v>
      </c>
      <c r="H98" s="7">
        <v>1532.6999999999998</v>
      </c>
      <c r="I98" s="7">
        <v>8403</v>
      </c>
      <c r="M98" s="7">
        <v>128515.09999999986</v>
      </c>
      <c r="N98" s="7">
        <v>6023.4</v>
      </c>
      <c r="O98" s="7">
        <v>2717.1</v>
      </c>
      <c r="P98" s="7">
        <v>4452.2000000000007</v>
      </c>
      <c r="Q98" s="7">
        <f t="shared" si="1"/>
        <v>216.7</v>
      </c>
      <c r="R98" s="7">
        <v>158286.39999999988</v>
      </c>
      <c r="U98"/>
      <c r="V98"/>
    </row>
    <row r="99" spans="1:22" x14ac:dyDescent="0.25">
      <c r="A99" s="7" t="s">
        <v>100</v>
      </c>
      <c r="B99" s="7">
        <v>12250.900000000009</v>
      </c>
      <c r="C99" s="7">
        <v>1865.5</v>
      </c>
      <c r="D99" s="7">
        <v>18689.800000000003</v>
      </c>
      <c r="E99" s="7">
        <v>10774.099999999999</v>
      </c>
      <c r="F99" s="7">
        <v>5451.8</v>
      </c>
      <c r="G99" s="7">
        <v>1905.8999999999999</v>
      </c>
      <c r="H99" s="7">
        <v>6981.1</v>
      </c>
      <c r="I99" s="7">
        <v>117151.59999999985</v>
      </c>
      <c r="J99" s="7">
        <v>1041.4000000000001</v>
      </c>
      <c r="L99" s="7">
        <v>51.6</v>
      </c>
      <c r="M99" s="7">
        <v>443023.4000000002</v>
      </c>
      <c r="N99" s="7">
        <v>16243.600000000002</v>
      </c>
      <c r="O99" s="7">
        <v>6112.5</v>
      </c>
      <c r="P99" s="7">
        <v>13834.1</v>
      </c>
      <c r="Q99" s="7">
        <f t="shared" si="1"/>
        <v>1865.5</v>
      </c>
      <c r="R99" s="7">
        <v>655377.30000000005</v>
      </c>
      <c r="U99"/>
      <c r="V99"/>
    </row>
    <row r="100" spans="1:22" x14ac:dyDescent="0.25">
      <c r="A100" s="7" t="s">
        <v>101</v>
      </c>
      <c r="B100" s="7">
        <v>7400.8</v>
      </c>
      <c r="C100" s="7">
        <v>500.7000000000001</v>
      </c>
      <c r="D100" s="7">
        <v>15414.7</v>
      </c>
      <c r="E100" s="7">
        <v>2286.8000000000002</v>
      </c>
      <c r="F100" s="7">
        <v>636.9</v>
      </c>
      <c r="G100" s="7">
        <v>3526.7</v>
      </c>
      <c r="H100" s="7">
        <v>1578.2</v>
      </c>
      <c r="I100" s="7">
        <v>72245.099999999977</v>
      </c>
      <c r="J100" s="7">
        <v>904.3</v>
      </c>
      <c r="L100" s="7">
        <v>640.59999999999991</v>
      </c>
      <c r="M100" s="7">
        <v>190364</v>
      </c>
      <c r="N100" s="7">
        <v>7000.7</v>
      </c>
      <c r="O100" s="7">
        <v>4885.7000000000007</v>
      </c>
      <c r="P100" s="7">
        <v>17324.799999999996</v>
      </c>
      <c r="Q100" s="7">
        <f t="shared" si="1"/>
        <v>500.7000000000001</v>
      </c>
      <c r="R100" s="7">
        <v>324710</v>
      </c>
      <c r="U100"/>
      <c r="V100"/>
    </row>
    <row r="101" spans="1:22" x14ac:dyDescent="0.25">
      <c r="A101" s="7" t="s">
        <v>102</v>
      </c>
      <c r="B101" s="7">
        <v>3747.5</v>
      </c>
      <c r="C101" s="7">
        <v>1214.5999999999999</v>
      </c>
      <c r="D101" s="7">
        <v>9314.4000000000015</v>
      </c>
      <c r="E101" s="7">
        <v>4223.6000000000004</v>
      </c>
      <c r="F101" s="7">
        <v>2875.4</v>
      </c>
      <c r="G101" s="7">
        <v>5248.7999999999993</v>
      </c>
      <c r="H101" s="7">
        <v>3255.3</v>
      </c>
      <c r="I101" s="7">
        <v>34073.100000000042</v>
      </c>
      <c r="J101" s="7">
        <v>5045.8999999999996</v>
      </c>
      <c r="M101" s="7">
        <v>256778.10000000003</v>
      </c>
      <c r="N101" s="7">
        <v>12384</v>
      </c>
      <c r="O101" s="7">
        <v>1638.7</v>
      </c>
      <c r="P101" s="7">
        <v>20719.399999999994</v>
      </c>
      <c r="Q101" s="7">
        <f t="shared" si="1"/>
        <v>1214.5999999999999</v>
      </c>
      <c r="R101" s="7">
        <v>360518.80000000005</v>
      </c>
      <c r="U101"/>
      <c r="V101"/>
    </row>
    <row r="102" spans="1:22" x14ac:dyDescent="0.25">
      <c r="A102" s="7" t="s">
        <v>265</v>
      </c>
      <c r="B102" s="7">
        <v>887.4</v>
      </c>
      <c r="C102" s="7">
        <v>660.4</v>
      </c>
      <c r="D102" s="7">
        <v>5969.3000000000029</v>
      </c>
      <c r="E102" s="7">
        <v>3794.2999999999997</v>
      </c>
      <c r="F102" s="7">
        <v>1666.6000000000001</v>
      </c>
      <c r="G102" s="7">
        <v>305</v>
      </c>
      <c r="H102" s="7">
        <v>1908.9</v>
      </c>
      <c r="I102" s="7">
        <v>48015.600000000064</v>
      </c>
      <c r="J102" s="7">
        <v>697.6</v>
      </c>
      <c r="L102" s="7">
        <v>115.3</v>
      </c>
      <c r="M102" s="7">
        <v>61885.399999999972</v>
      </c>
      <c r="N102" s="7">
        <v>2543.5</v>
      </c>
      <c r="O102" s="7">
        <v>2859.3</v>
      </c>
      <c r="P102" s="7">
        <v>3069.6</v>
      </c>
      <c r="Q102" s="7">
        <f t="shared" si="1"/>
        <v>660.4</v>
      </c>
      <c r="R102" s="7">
        <v>134378.20000000004</v>
      </c>
      <c r="U102"/>
      <c r="V102"/>
    </row>
    <row r="103" spans="1:22" x14ac:dyDescent="0.25">
      <c r="A103" s="7" t="s">
        <v>104</v>
      </c>
      <c r="C103" s="7">
        <v>297.89999999999998</v>
      </c>
      <c r="D103" s="7">
        <v>4766.0000000000009</v>
      </c>
      <c r="E103" s="7">
        <v>3460.7999999999997</v>
      </c>
      <c r="F103" s="7">
        <v>289.8</v>
      </c>
      <c r="G103" s="7">
        <v>603.69999999999993</v>
      </c>
      <c r="H103" s="7">
        <v>895.09999999999991</v>
      </c>
      <c r="I103" s="7">
        <v>34100.800000000017</v>
      </c>
      <c r="J103" s="7">
        <v>276.5</v>
      </c>
      <c r="L103" s="7">
        <v>171</v>
      </c>
      <c r="M103" s="7">
        <v>219182.00000000012</v>
      </c>
      <c r="N103" s="7">
        <v>5741.3</v>
      </c>
      <c r="O103" s="7">
        <v>2281.8000000000002</v>
      </c>
      <c r="P103" s="7">
        <v>7907.9</v>
      </c>
      <c r="Q103" s="7">
        <f t="shared" si="1"/>
        <v>297.89999999999998</v>
      </c>
      <c r="R103" s="7">
        <v>279974.60000000015</v>
      </c>
      <c r="U103"/>
      <c r="V103"/>
    </row>
    <row r="104" spans="1:22" x14ac:dyDescent="0.25">
      <c r="A104" s="7" t="s">
        <v>242</v>
      </c>
      <c r="B104" s="7">
        <v>3256.3999999999996</v>
      </c>
      <c r="C104" s="7">
        <v>633.5</v>
      </c>
      <c r="D104" s="7">
        <v>6293.5000000000045</v>
      </c>
      <c r="E104" s="7">
        <v>2678.9</v>
      </c>
      <c r="F104" s="7">
        <v>669.90000000000009</v>
      </c>
      <c r="G104" s="7">
        <v>1449.4</v>
      </c>
      <c r="H104" s="7">
        <v>3244.9999999999995</v>
      </c>
      <c r="I104" s="7">
        <v>37387.699999999997</v>
      </c>
      <c r="J104" s="7">
        <v>904.9</v>
      </c>
      <c r="K104" s="7">
        <v>83.7</v>
      </c>
      <c r="L104" s="7">
        <v>313.60000000000002</v>
      </c>
      <c r="M104" s="7">
        <v>149813.10000000027</v>
      </c>
      <c r="N104" s="7">
        <v>3959.6000000000004</v>
      </c>
      <c r="O104" s="7">
        <v>1122</v>
      </c>
      <c r="P104" s="7">
        <v>3548.6999999999994</v>
      </c>
      <c r="Q104" s="7">
        <f t="shared" si="1"/>
        <v>717.2</v>
      </c>
      <c r="R104" s="7">
        <v>215359.90000000029</v>
      </c>
      <c r="U104"/>
      <c r="V104"/>
    </row>
    <row r="105" spans="1:22" x14ac:dyDescent="0.25">
      <c r="A105" s="7" t="s">
        <v>105</v>
      </c>
      <c r="B105" s="7">
        <v>108.4</v>
      </c>
      <c r="C105" s="7">
        <v>319.60000000000002</v>
      </c>
      <c r="D105" s="7">
        <v>2279.1000000000004</v>
      </c>
      <c r="E105" s="7">
        <v>312.5</v>
      </c>
      <c r="F105" s="7">
        <v>1307</v>
      </c>
      <c r="G105" s="7">
        <v>216.4</v>
      </c>
      <c r="H105" s="7">
        <v>1029.2</v>
      </c>
      <c r="I105" s="7">
        <v>14108.299999999976</v>
      </c>
      <c r="J105" s="7">
        <v>148.5</v>
      </c>
      <c r="M105" s="7">
        <v>79710.299999999916</v>
      </c>
      <c r="N105" s="7">
        <v>4027.8</v>
      </c>
      <c r="O105" s="7">
        <v>1485.5</v>
      </c>
      <c r="P105" s="7">
        <v>2158.1999999999998</v>
      </c>
      <c r="Q105" s="7">
        <f t="shared" si="1"/>
        <v>319.60000000000002</v>
      </c>
      <c r="R105" s="7">
        <v>107210.79999999989</v>
      </c>
      <c r="U105"/>
      <c r="V105"/>
    </row>
    <row r="106" spans="1:22" x14ac:dyDescent="0.25">
      <c r="A106" s="7" t="s">
        <v>106</v>
      </c>
      <c r="B106" s="7">
        <v>1148.0999999999999</v>
      </c>
      <c r="C106" s="7">
        <v>98.300000000000011</v>
      </c>
      <c r="D106" s="7">
        <v>207.7</v>
      </c>
      <c r="E106" s="7">
        <v>1518.8000000000002</v>
      </c>
      <c r="F106" s="7">
        <v>523.6</v>
      </c>
      <c r="G106" s="7">
        <v>524.29999999999995</v>
      </c>
      <c r="H106" s="7">
        <v>3508.8999999999996</v>
      </c>
      <c r="I106" s="7">
        <v>2868.1</v>
      </c>
      <c r="M106" s="7">
        <v>95558.599999999904</v>
      </c>
      <c r="N106" s="7">
        <v>7170.9000000000005</v>
      </c>
      <c r="O106" s="7">
        <v>1799.1999999999998</v>
      </c>
      <c r="P106" s="7">
        <v>1949</v>
      </c>
      <c r="Q106" s="7">
        <f t="shared" si="1"/>
        <v>98.300000000000011</v>
      </c>
      <c r="R106" s="7">
        <v>116875.4999999999</v>
      </c>
      <c r="U106"/>
      <c r="V106"/>
    </row>
    <row r="107" spans="1:22" x14ac:dyDescent="0.25">
      <c r="A107" s="7" t="s">
        <v>107</v>
      </c>
      <c r="B107" s="7">
        <v>121.2</v>
      </c>
      <c r="C107" s="7">
        <v>525.20000000000005</v>
      </c>
      <c r="D107" s="7">
        <v>3140.5</v>
      </c>
      <c r="E107" s="7">
        <v>1847.7000000000003</v>
      </c>
      <c r="F107" s="7">
        <v>3361.8</v>
      </c>
      <c r="H107" s="7">
        <v>2965.1</v>
      </c>
      <c r="I107" s="7">
        <v>20084.100000000009</v>
      </c>
      <c r="J107" s="7">
        <v>300</v>
      </c>
      <c r="L107" s="7">
        <v>196</v>
      </c>
      <c r="M107" s="7">
        <v>125219.5</v>
      </c>
      <c r="N107" s="7">
        <v>6362.9</v>
      </c>
      <c r="O107" s="7">
        <v>301</v>
      </c>
      <c r="P107" s="7">
        <v>3807.7999999999997</v>
      </c>
      <c r="Q107" s="7">
        <f t="shared" si="1"/>
        <v>525.20000000000005</v>
      </c>
      <c r="R107" s="7">
        <v>168232.8</v>
      </c>
      <c r="U107"/>
      <c r="V107"/>
    </row>
    <row r="108" spans="1:22" x14ac:dyDescent="0.25">
      <c r="A108" s="7" t="s">
        <v>243</v>
      </c>
      <c r="B108" s="7">
        <v>59</v>
      </c>
      <c r="C108" s="7">
        <v>628.29999999999995</v>
      </c>
      <c r="D108" s="7">
        <v>2017.8</v>
      </c>
      <c r="E108" s="7">
        <v>939.4</v>
      </c>
      <c r="F108" s="7">
        <v>1263.8</v>
      </c>
      <c r="G108" s="7">
        <v>427.7</v>
      </c>
      <c r="H108" s="7">
        <v>786.09999999999991</v>
      </c>
      <c r="I108" s="7">
        <v>9048.6000000000058</v>
      </c>
      <c r="J108" s="7">
        <v>405.3</v>
      </c>
      <c r="K108" s="7">
        <v>57.8</v>
      </c>
      <c r="M108" s="7">
        <v>110137.90000000023</v>
      </c>
      <c r="N108" s="7">
        <v>3239.5</v>
      </c>
      <c r="O108" s="7">
        <v>1781.3</v>
      </c>
      <c r="P108" s="7">
        <v>2532.6999999999998</v>
      </c>
      <c r="Q108" s="7">
        <f t="shared" si="1"/>
        <v>686.09999999999991</v>
      </c>
      <c r="R108" s="7">
        <v>133325.20000000024</v>
      </c>
      <c r="U108"/>
      <c r="V108"/>
    </row>
    <row r="109" spans="1:22" x14ac:dyDescent="0.25">
      <c r="A109" s="7" t="s">
        <v>108</v>
      </c>
      <c r="B109" s="7">
        <v>234.1</v>
      </c>
      <c r="C109" s="7">
        <v>317.10000000000002</v>
      </c>
      <c r="D109" s="7">
        <v>403.59999999999997</v>
      </c>
      <c r="E109" s="7">
        <v>2258.6999999999998</v>
      </c>
      <c r="G109" s="7">
        <v>102.7</v>
      </c>
      <c r="H109" s="7">
        <v>1411.8</v>
      </c>
      <c r="I109" s="7">
        <v>12020.400000000001</v>
      </c>
      <c r="J109" s="7">
        <v>1344.5</v>
      </c>
      <c r="M109" s="7">
        <v>168406.70000000004</v>
      </c>
      <c r="N109" s="7">
        <v>6130.5</v>
      </c>
      <c r="O109" s="7">
        <v>1162.4000000000001</v>
      </c>
      <c r="P109" s="7">
        <v>7230.9000000000005</v>
      </c>
      <c r="Q109" s="7">
        <f t="shared" si="1"/>
        <v>317.10000000000002</v>
      </c>
      <c r="R109" s="7">
        <v>201023.40000000002</v>
      </c>
      <c r="U109"/>
      <c r="V109"/>
    </row>
    <row r="110" spans="1:22" x14ac:dyDescent="0.25">
      <c r="A110" s="7" t="s">
        <v>109</v>
      </c>
      <c r="B110" s="7">
        <v>436.7</v>
      </c>
      <c r="C110" s="7">
        <v>375.8</v>
      </c>
      <c r="D110" s="7">
        <v>2274.1000000000004</v>
      </c>
      <c r="E110" s="7">
        <v>9021.1</v>
      </c>
      <c r="F110" s="7">
        <v>35650.899999999943</v>
      </c>
      <c r="G110" s="7">
        <v>1393.8</v>
      </c>
      <c r="H110" s="7">
        <v>3651.4</v>
      </c>
      <c r="I110" s="7">
        <v>30707.699999999964</v>
      </c>
      <c r="J110" s="7">
        <v>102.8</v>
      </c>
      <c r="K110" s="7">
        <v>210.9</v>
      </c>
      <c r="L110" s="7">
        <v>134.6</v>
      </c>
      <c r="M110" s="7">
        <v>244208.19999999949</v>
      </c>
      <c r="N110" s="7">
        <v>7522.4</v>
      </c>
      <c r="O110" s="7">
        <v>11040</v>
      </c>
      <c r="P110" s="7">
        <v>4002.0000000000005</v>
      </c>
      <c r="Q110" s="7">
        <f t="shared" si="1"/>
        <v>586.70000000000005</v>
      </c>
      <c r="R110" s="7">
        <v>350732.39999999944</v>
      </c>
      <c r="U110"/>
      <c r="V110"/>
    </row>
    <row r="111" spans="1:22" x14ac:dyDescent="0.25">
      <c r="A111" s="7" t="s">
        <v>110</v>
      </c>
      <c r="B111" s="7">
        <v>540.1</v>
      </c>
      <c r="C111" s="7">
        <v>383.3</v>
      </c>
      <c r="D111" s="7">
        <v>7679.8</v>
      </c>
      <c r="E111" s="7">
        <v>2787.9</v>
      </c>
      <c r="F111" s="7">
        <v>6236.2999999999993</v>
      </c>
      <c r="G111" s="7">
        <v>1866.9999999999998</v>
      </c>
      <c r="H111" s="7">
        <v>531.9</v>
      </c>
      <c r="I111" s="7">
        <v>17612.200000000008</v>
      </c>
      <c r="J111" s="7">
        <v>957.5</v>
      </c>
      <c r="K111" s="7">
        <v>241.3</v>
      </c>
      <c r="L111" s="7">
        <v>41</v>
      </c>
      <c r="M111" s="7">
        <v>131088.69999999995</v>
      </c>
      <c r="N111" s="7">
        <v>6945.1</v>
      </c>
      <c r="O111" s="7">
        <v>3258</v>
      </c>
      <c r="P111" s="7">
        <v>9596.2000000000007</v>
      </c>
      <c r="Q111" s="7">
        <f t="shared" si="1"/>
        <v>624.6</v>
      </c>
      <c r="R111" s="7">
        <v>189766.3</v>
      </c>
      <c r="U111"/>
      <c r="V111"/>
    </row>
    <row r="112" spans="1:22" x14ac:dyDescent="0.25">
      <c r="A112" s="7" t="s">
        <v>111</v>
      </c>
      <c r="B112" s="7">
        <v>13824.4</v>
      </c>
      <c r="C112" s="7">
        <v>38787</v>
      </c>
      <c r="D112" s="7">
        <v>86991.6</v>
      </c>
      <c r="E112" s="7">
        <v>18039.499999999993</v>
      </c>
      <c r="F112" s="7">
        <v>7896.7999999999984</v>
      </c>
      <c r="G112" s="7">
        <v>12251.9</v>
      </c>
      <c r="H112" s="7">
        <v>7340.9</v>
      </c>
      <c r="I112" s="7">
        <v>184606.3</v>
      </c>
      <c r="J112" s="7">
        <v>8199.4</v>
      </c>
      <c r="K112" s="7">
        <v>2466.6999999999998</v>
      </c>
      <c r="L112" s="7">
        <v>1664.6</v>
      </c>
      <c r="M112" s="7">
        <v>466184.20000000048</v>
      </c>
      <c r="N112" s="7">
        <v>45577.499999999956</v>
      </c>
      <c r="O112" s="7">
        <v>15692.100000000002</v>
      </c>
      <c r="P112" s="7">
        <v>133526.49999999985</v>
      </c>
      <c r="Q112" s="7">
        <f t="shared" si="1"/>
        <v>41253.699999999997</v>
      </c>
      <c r="R112" s="7">
        <v>1043049.4000000004</v>
      </c>
      <c r="U112"/>
      <c r="V112"/>
    </row>
    <row r="113" spans="1:22" x14ac:dyDescent="0.25">
      <c r="A113" s="7" t="s">
        <v>112</v>
      </c>
      <c r="B113" s="7">
        <v>154</v>
      </c>
      <c r="C113" s="7">
        <v>193.5</v>
      </c>
      <c r="D113" s="7">
        <v>6618.6</v>
      </c>
      <c r="E113" s="7">
        <v>1818.5</v>
      </c>
      <c r="F113" s="7">
        <v>562</v>
      </c>
      <c r="G113" s="7">
        <v>1014.7</v>
      </c>
      <c r="H113" s="7">
        <v>302.60000000000002</v>
      </c>
      <c r="I113" s="7">
        <v>23796.699999999972</v>
      </c>
      <c r="J113" s="7">
        <v>954.5</v>
      </c>
      <c r="K113" s="7">
        <v>75</v>
      </c>
      <c r="L113" s="7">
        <v>44</v>
      </c>
      <c r="M113" s="7">
        <v>91302.399999999951</v>
      </c>
      <c r="N113" s="7">
        <v>7399.0999999999995</v>
      </c>
      <c r="O113" s="7">
        <v>1332.3</v>
      </c>
      <c r="P113" s="7">
        <v>4332.1000000000004</v>
      </c>
      <c r="Q113" s="7">
        <f t="shared" si="1"/>
        <v>268.5</v>
      </c>
      <c r="R113" s="7">
        <v>139899.99999999991</v>
      </c>
      <c r="U113"/>
      <c r="V113"/>
    </row>
    <row r="114" spans="1:22" x14ac:dyDescent="0.25">
      <c r="A114" s="7" t="s">
        <v>113</v>
      </c>
      <c r="B114" s="7">
        <v>3146.0000000000005</v>
      </c>
      <c r="C114" s="7">
        <v>1419.7</v>
      </c>
      <c r="D114" s="7">
        <v>24239</v>
      </c>
      <c r="E114" s="7">
        <v>3809.6</v>
      </c>
      <c r="F114" s="7">
        <v>2245.9</v>
      </c>
      <c r="G114" s="7">
        <v>763.90000000000009</v>
      </c>
      <c r="H114" s="7">
        <v>769.30000000000007</v>
      </c>
      <c r="I114" s="7">
        <v>24339.200000000008</v>
      </c>
      <c r="J114" s="7">
        <v>467.2</v>
      </c>
      <c r="K114" s="7">
        <v>600</v>
      </c>
      <c r="L114" s="7">
        <v>403.3</v>
      </c>
      <c r="M114" s="7">
        <v>162990.19999999963</v>
      </c>
      <c r="N114" s="7">
        <v>13317.8</v>
      </c>
      <c r="O114" s="7">
        <v>969</v>
      </c>
      <c r="P114" s="7">
        <v>8233.7000000000007</v>
      </c>
      <c r="Q114" s="7">
        <f t="shared" si="1"/>
        <v>2019.7</v>
      </c>
      <c r="R114" s="7">
        <v>247713.79999999964</v>
      </c>
      <c r="U114"/>
      <c r="V114"/>
    </row>
    <row r="115" spans="1:22" x14ac:dyDescent="0.25">
      <c r="A115" s="7" t="s">
        <v>114</v>
      </c>
      <c r="B115" s="7">
        <v>405.09999999999997</v>
      </c>
      <c r="C115" s="7">
        <v>812</v>
      </c>
      <c r="D115" s="7">
        <v>9843.2000000000007</v>
      </c>
      <c r="E115" s="7">
        <v>1092.4000000000001</v>
      </c>
      <c r="F115" s="7">
        <v>2759.9</v>
      </c>
      <c r="G115" s="7">
        <v>307.39999999999998</v>
      </c>
      <c r="H115" s="7">
        <v>2341.8999999999996</v>
      </c>
      <c r="I115" s="7">
        <v>13605.599999999999</v>
      </c>
      <c r="J115" s="7">
        <v>379.1</v>
      </c>
      <c r="L115" s="7">
        <v>16.2</v>
      </c>
      <c r="M115" s="7">
        <v>75718.500000000073</v>
      </c>
      <c r="N115" s="7">
        <v>3552</v>
      </c>
      <c r="O115" s="7">
        <v>1933.3</v>
      </c>
      <c r="P115" s="7">
        <v>5750.3</v>
      </c>
      <c r="Q115" s="7">
        <f t="shared" si="1"/>
        <v>812</v>
      </c>
      <c r="R115" s="7">
        <v>118516.90000000008</v>
      </c>
      <c r="U115"/>
      <c r="V115"/>
    </row>
    <row r="116" spans="1:22" x14ac:dyDescent="0.25">
      <c r="A116" s="7" t="s">
        <v>115</v>
      </c>
      <c r="B116" s="7">
        <v>22184.5</v>
      </c>
      <c r="C116" s="7">
        <v>13021.700000000004</v>
      </c>
      <c r="D116" s="7">
        <v>101282.0000000001</v>
      </c>
      <c r="E116" s="7">
        <v>20471.700000000004</v>
      </c>
      <c r="F116" s="7">
        <v>29703.5</v>
      </c>
      <c r="G116" s="7">
        <v>28026.100000000006</v>
      </c>
      <c r="H116" s="7">
        <v>22795.999999999996</v>
      </c>
      <c r="I116" s="7">
        <v>403444.19999999955</v>
      </c>
      <c r="J116" s="7">
        <v>10610</v>
      </c>
      <c r="K116" s="7">
        <v>1001.1</v>
      </c>
      <c r="L116" s="7">
        <v>4067.4000000000005</v>
      </c>
      <c r="M116" s="7">
        <v>658835.49999999965</v>
      </c>
      <c r="N116" s="7">
        <v>64513.600000000049</v>
      </c>
      <c r="O116" s="7">
        <v>24534.5</v>
      </c>
      <c r="P116" s="7">
        <v>120705.89999999998</v>
      </c>
      <c r="Q116" s="7">
        <f t="shared" si="1"/>
        <v>14022.800000000005</v>
      </c>
      <c r="R116" s="7">
        <v>1525197.6999999993</v>
      </c>
      <c r="U116"/>
      <c r="V116"/>
    </row>
    <row r="117" spans="1:22" x14ac:dyDescent="0.25">
      <c r="A117" s="7" t="s">
        <v>116</v>
      </c>
      <c r="B117" s="7">
        <v>17852.699999999997</v>
      </c>
      <c r="C117" s="7">
        <v>23320.499999999996</v>
      </c>
      <c r="D117" s="7">
        <v>129355.39999999995</v>
      </c>
      <c r="E117" s="7">
        <v>26651.500000000007</v>
      </c>
      <c r="F117" s="7">
        <v>15982.1</v>
      </c>
      <c r="G117" s="7">
        <v>34601.699999999983</v>
      </c>
      <c r="H117" s="7">
        <v>9744.4999999999982</v>
      </c>
      <c r="I117" s="7">
        <v>307684.89999999851</v>
      </c>
      <c r="J117" s="7">
        <v>9023.5</v>
      </c>
      <c r="K117" s="7">
        <v>2840.9</v>
      </c>
      <c r="L117" s="7">
        <v>8262.7000000000007</v>
      </c>
      <c r="M117" s="7">
        <v>862843</v>
      </c>
      <c r="N117" s="7">
        <v>88633.700000000026</v>
      </c>
      <c r="O117" s="7">
        <v>21240.499999999996</v>
      </c>
      <c r="P117" s="7">
        <v>164515.29999999996</v>
      </c>
      <c r="Q117" s="7">
        <f t="shared" si="1"/>
        <v>26161.399999999998</v>
      </c>
      <c r="R117" s="7">
        <v>1722552.8999999985</v>
      </c>
      <c r="U117"/>
      <c r="V117"/>
    </row>
    <row r="118" spans="1:22" x14ac:dyDescent="0.25">
      <c r="A118" s="7" t="s">
        <v>117</v>
      </c>
      <c r="B118" s="7">
        <v>143.19999999999999</v>
      </c>
      <c r="D118" s="7">
        <v>1047.8</v>
      </c>
      <c r="E118" s="7">
        <v>1352.4</v>
      </c>
      <c r="F118" s="7">
        <v>984.50000000000011</v>
      </c>
      <c r="H118" s="7">
        <v>209</v>
      </c>
      <c r="I118" s="7">
        <v>1519.3999999999996</v>
      </c>
      <c r="J118" s="7">
        <v>21.299999999999997</v>
      </c>
      <c r="M118" s="7">
        <v>57777.900000000038</v>
      </c>
      <c r="N118" s="7">
        <v>2254.9</v>
      </c>
      <c r="O118" s="7">
        <v>820.9</v>
      </c>
      <c r="P118" s="7">
        <v>3004.7999999999997</v>
      </c>
      <c r="Q118" s="7">
        <f t="shared" si="1"/>
        <v>0</v>
      </c>
      <c r="R118" s="7">
        <v>69136.100000000035</v>
      </c>
      <c r="U118"/>
      <c r="V118"/>
    </row>
    <row r="119" spans="1:22" x14ac:dyDescent="0.25">
      <c r="A119" s="7" t="s">
        <v>118</v>
      </c>
      <c r="B119" s="7">
        <v>60.2</v>
      </c>
      <c r="C119" s="7">
        <v>324.5</v>
      </c>
      <c r="D119" s="7">
        <v>1149.8999999999999</v>
      </c>
      <c r="E119" s="7">
        <v>740.5</v>
      </c>
      <c r="F119" s="7">
        <v>450.5</v>
      </c>
      <c r="G119" s="7">
        <v>87.5</v>
      </c>
      <c r="H119" s="7">
        <v>762.8</v>
      </c>
      <c r="I119" s="7">
        <v>10676.400000000007</v>
      </c>
      <c r="J119" s="7">
        <v>62</v>
      </c>
      <c r="M119" s="7">
        <v>116582.30000000003</v>
      </c>
      <c r="N119" s="7">
        <v>4085</v>
      </c>
      <c r="O119" s="7">
        <v>2150</v>
      </c>
      <c r="P119" s="7">
        <v>2823.7000000000003</v>
      </c>
      <c r="Q119" s="7">
        <f t="shared" si="1"/>
        <v>324.5</v>
      </c>
      <c r="R119" s="7">
        <v>139955.30000000005</v>
      </c>
      <c r="U119"/>
      <c r="V119"/>
    </row>
    <row r="120" spans="1:22" x14ac:dyDescent="0.25">
      <c r="A120" s="7" t="s">
        <v>266</v>
      </c>
      <c r="B120" s="7">
        <v>4260.7</v>
      </c>
      <c r="C120" s="7">
        <v>4803</v>
      </c>
      <c r="D120" s="7">
        <v>13183.299999999997</v>
      </c>
      <c r="E120" s="7">
        <v>9086.1</v>
      </c>
      <c r="F120" s="7">
        <v>4945.9999999999991</v>
      </c>
      <c r="G120" s="7">
        <v>6964.5</v>
      </c>
      <c r="H120" s="7">
        <v>3781.1000000000004</v>
      </c>
      <c r="I120" s="7">
        <v>51861.800000000061</v>
      </c>
      <c r="J120" s="7">
        <v>1307</v>
      </c>
      <c r="L120" s="7">
        <v>44.8</v>
      </c>
      <c r="M120" s="7">
        <v>354272.60000000097</v>
      </c>
      <c r="N120" s="7">
        <v>16927.299999999996</v>
      </c>
      <c r="O120" s="7">
        <v>7558.1000000000013</v>
      </c>
      <c r="P120" s="7">
        <v>24202.100000000006</v>
      </c>
      <c r="Q120" s="7">
        <f t="shared" si="1"/>
        <v>4803</v>
      </c>
      <c r="R120" s="7">
        <v>503198.40000000095</v>
      </c>
      <c r="U120"/>
      <c r="V120"/>
    </row>
    <row r="121" spans="1:22" x14ac:dyDescent="0.25">
      <c r="A121" s="7" t="s">
        <v>120</v>
      </c>
      <c r="B121" s="7">
        <v>27</v>
      </c>
      <c r="C121" s="7">
        <v>75.400000000000006</v>
      </c>
      <c r="D121" s="7">
        <v>1237.5</v>
      </c>
      <c r="E121" s="7">
        <v>300.79999999999995</v>
      </c>
      <c r="F121" s="7">
        <v>1339.8000000000002</v>
      </c>
      <c r="G121" s="7">
        <v>212.29999999999998</v>
      </c>
      <c r="I121" s="7">
        <v>1426.5</v>
      </c>
      <c r="M121" s="7">
        <v>16560.799999999988</v>
      </c>
      <c r="N121" s="7">
        <v>81.599999999999994</v>
      </c>
      <c r="O121" s="7">
        <v>390</v>
      </c>
      <c r="Q121" s="7">
        <f t="shared" si="1"/>
        <v>75.400000000000006</v>
      </c>
      <c r="R121" s="7">
        <v>21651.699999999986</v>
      </c>
      <c r="U121"/>
      <c r="V121"/>
    </row>
    <row r="122" spans="1:22" x14ac:dyDescent="0.25">
      <c r="A122" s="7" t="s">
        <v>121</v>
      </c>
      <c r="B122" s="7">
        <v>5252</v>
      </c>
      <c r="C122" s="7">
        <v>851.8</v>
      </c>
      <c r="D122" s="7">
        <v>8576.1</v>
      </c>
      <c r="E122" s="7">
        <v>5272.4000000000005</v>
      </c>
      <c r="F122" s="7">
        <v>3802.5000000000005</v>
      </c>
      <c r="G122" s="7">
        <v>3844.4000000000005</v>
      </c>
      <c r="H122" s="7">
        <v>1659.3</v>
      </c>
      <c r="I122" s="7">
        <v>27716.399999999987</v>
      </c>
      <c r="K122" s="7">
        <v>184.8</v>
      </c>
      <c r="M122" s="7">
        <v>247015.39999999967</v>
      </c>
      <c r="N122" s="7">
        <v>12338</v>
      </c>
      <c r="O122" s="7">
        <v>594.4</v>
      </c>
      <c r="P122" s="7">
        <v>9303.7999999999975</v>
      </c>
      <c r="Q122" s="7">
        <f t="shared" si="1"/>
        <v>1036.5999999999999</v>
      </c>
      <c r="R122" s="7">
        <v>326411.2999999997</v>
      </c>
      <c r="U122"/>
      <c r="V122"/>
    </row>
    <row r="123" spans="1:22" x14ac:dyDescent="0.25">
      <c r="A123" s="7" t="s">
        <v>244</v>
      </c>
      <c r="B123" s="7">
        <v>11585.799999999996</v>
      </c>
      <c r="C123" s="7">
        <v>3860.3</v>
      </c>
      <c r="D123" s="7">
        <v>41624.000000000022</v>
      </c>
      <c r="E123" s="7">
        <v>33259.4</v>
      </c>
      <c r="F123" s="7">
        <v>134450.30000000002</v>
      </c>
      <c r="G123" s="7">
        <v>8618.3000000000011</v>
      </c>
      <c r="H123" s="7">
        <v>19126.500000000004</v>
      </c>
      <c r="I123" s="7">
        <v>418354.29999999987</v>
      </c>
      <c r="J123" s="7">
        <v>3674.7999999999993</v>
      </c>
      <c r="K123" s="7">
        <v>1528.9</v>
      </c>
      <c r="L123" s="7">
        <v>2297.4</v>
      </c>
      <c r="M123" s="7">
        <v>332384.60000000097</v>
      </c>
      <c r="N123" s="7">
        <v>34893.1</v>
      </c>
      <c r="O123" s="7">
        <v>17690.5</v>
      </c>
      <c r="P123" s="7">
        <v>33611.300000000003</v>
      </c>
      <c r="Q123" s="7">
        <f t="shared" si="1"/>
        <v>5389.2000000000007</v>
      </c>
      <c r="R123" s="7">
        <v>1096959.5000000012</v>
      </c>
      <c r="U123"/>
      <c r="V123"/>
    </row>
    <row r="124" spans="1:22" x14ac:dyDescent="0.25">
      <c r="A124" s="7" t="s">
        <v>122</v>
      </c>
      <c r="C124" s="7">
        <v>1135.1000000000001</v>
      </c>
      <c r="D124" s="7">
        <v>11144.599999999997</v>
      </c>
      <c r="E124" s="7">
        <v>2302.2999999999997</v>
      </c>
      <c r="F124" s="7">
        <v>2843.3</v>
      </c>
      <c r="G124" s="7">
        <v>1332.7</v>
      </c>
      <c r="H124" s="7">
        <v>1509.3999999999999</v>
      </c>
      <c r="I124" s="7">
        <v>64984.80000000001</v>
      </c>
      <c r="J124" s="7">
        <v>1159.7</v>
      </c>
      <c r="L124" s="7">
        <v>223.7</v>
      </c>
      <c r="M124" s="7">
        <v>186435.59999999983</v>
      </c>
      <c r="N124" s="7">
        <v>10337.200000000001</v>
      </c>
      <c r="O124" s="7">
        <v>3357</v>
      </c>
      <c r="P124" s="7">
        <v>6786.6000000000013</v>
      </c>
      <c r="Q124" s="7">
        <f t="shared" si="1"/>
        <v>1135.1000000000001</v>
      </c>
      <c r="R124" s="7">
        <v>293551.99999999983</v>
      </c>
      <c r="U124"/>
      <c r="V124"/>
    </row>
    <row r="125" spans="1:22" x14ac:dyDescent="0.25">
      <c r="A125" s="7" t="s">
        <v>123</v>
      </c>
      <c r="B125" s="7">
        <v>1481.7000000000003</v>
      </c>
      <c r="C125" s="7">
        <v>242.7</v>
      </c>
      <c r="D125" s="7">
        <v>1938.0000000000002</v>
      </c>
      <c r="E125" s="7">
        <v>4863.5</v>
      </c>
      <c r="F125" s="7">
        <v>14459.8</v>
      </c>
      <c r="G125" s="7">
        <v>862.7</v>
      </c>
      <c r="H125" s="7">
        <v>1595.9</v>
      </c>
      <c r="I125" s="7">
        <v>19433.800000000032</v>
      </c>
      <c r="J125" s="7">
        <v>4004.3999999999996</v>
      </c>
      <c r="K125" s="7">
        <v>1223</v>
      </c>
      <c r="M125" s="7">
        <v>124982.3000000001</v>
      </c>
      <c r="N125" s="7">
        <v>4219.1000000000004</v>
      </c>
      <c r="O125" s="7">
        <v>4719.0999999999995</v>
      </c>
      <c r="P125" s="7">
        <v>8421.8999999999978</v>
      </c>
      <c r="Q125" s="7">
        <f t="shared" si="1"/>
        <v>1465.7</v>
      </c>
      <c r="R125" s="7">
        <v>192447.90000000014</v>
      </c>
      <c r="U125"/>
      <c r="V125"/>
    </row>
    <row r="126" spans="1:22" x14ac:dyDescent="0.25">
      <c r="A126" s="7" t="s">
        <v>124</v>
      </c>
      <c r="B126" s="7">
        <v>294.89999999999998</v>
      </c>
      <c r="C126" s="7">
        <v>279.2</v>
      </c>
      <c r="D126" s="7">
        <v>1498.5</v>
      </c>
      <c r="E126" s="7">
        <v>1671.6000000000001</v>
      </c>
      <c r="F126" s="7">
        <v>2391</v>
      </c>
      <c r="G126" s="7">
        <v>3584.7</v>
      </c>
      <c r="H126" s="7">
        <v>419.7</v>
      </c>
      <c r="I126" s="7">
        <v>3704.2000000000003</v>
      </c>
      <c r="J126" s="7">
        <v>89.3</v>
      </c>
      <c r="L126" s="7">
        <v>82.3</v>
      </c>
      <c r="M126" s="7">
        <v>69015.699999999939</v>
      </c>
      <c r="N126" s="7">
        <v>3658</v>
      </c>
      <c r="P126" s="7">
        <v>3902.9</v>
      </c>
      <c r="Q126" s="7">
        <f t="shared" si="1"/>
        <v>279.2</v>
      </c>
      <c r="R126" s="7">
        <v>90591.999999999927</v>
      </c>
      <c r="U126"/>
      <c r="V126"/>
    </row>
    <row r="127" spans="1:22" x14ac:dyDescent="0.25">
      <c r="A127" s="7" t="s">
        <v>125</v>
      </c>
      <c r="B127" s="7">
        <v>98.1</v>
      </c>
      <c r="C127" s="7">
        <v>155.1</v>
      </c>
      <c r="D127" s="7">
        <v>2915</v>
      </c>
      <c r="E127" s="7">
        <v>985.1</v>
      </c>
      <c r="F127" s="7">
        <v>295.7</v>
      </c>
      <c r="G127" s="7">
        <v>1149.5999999999999</v>
      </c>
      <c r="H127" s="7">
        <v>1062.5</v>
      </c>
      <c r="I127" s="7">
        <v>18463.90000000002</v>
      </c>
      <c r="J127" s="7">
        <v>262.2</v>
      </c>
      <c r="L127" s="7">
        <v>42.6</v>
      </c>
      <c r="M127" s="7">
        <v>64078.499999999993</v>
      </c>
      <c r="N127" s="7">
        <v>3614.3999999999996</v>
      </c>
      <c r="O127" s="7">
        <v>304.39999999999998</v>
      </c>
      <c r="P127" s="7">
        <v>3305.9</v>
      </c>
      <c r="Q127" s="7">
        <f t="shared" si="1"/>
        <v>155.1</v>
      </c>
      <c r="R127" s="7">
        <v>96733</v>
      </c>
      <c r="U127"/>
      <c r="V127"/>
    </row>
    <row r="128" spans="1:22" x14ac:dyDescent="0.25">
      <c r="A128" s="7" t="s">
        <v>126</v>
      </c>
      <c r="B128" s="7">
        <v>7545.8</v>
      </c>
      <c r="C128" s="7">
        <v>292.7</v>
      </c>
      <c r="D128" s="7">
        <v>4201.5</v>
      </c>
      <c r="E128" s="7">
        <v>1463.1000000000001</v>
      </c>
      <c r="F128" s="7">
        <v>1093.5</v>
      </c>
      <c r="G128" s="7">
        <v>349.2</v>
      </c>
      <c r="H128" s="7">
        <v>1754.3999999999999</v>
      </c>
      <c r="I128" s="7">
        <v>22108.100000000002</v>
      </c>
      <c r="J128" s="7">
        <v>122.7</v>
      </c>
      <c r="L128" s="7">
        <v>31.4</v>
      </c>
      <c r="M128" s="7">
        <v>119588.90000000013</v>
      </c>
      <c r="N128" s="7">
        <v>4435</v>
      </c>
      <c r="O128" s="7">
        <v>1501.3</v>
      </c>
      <c r="P128" s="7">
        <v>5952.8</v>
      </c>
      <c r="Q128" s="7">
        <f t="shared" si="1"/>
        <v>292.7</v>
      </c>
      <c r="R128" s="7">
        <v>170440.40000000011</v>
      </c>
      <c r="U128"/>
      <c r="V128"/>
    </row>
    <row r="129" spans="1:22" x14ac:dyDescent="0.25">
      <c r="A129" s="7" t="s">
        <v>127</v>
      </c>
      <c r="B129" s="7">
        <v>5889.5</v>
      </c>
      <c r="C129" s="7">
        <v>995.70000000000027</v>
      </c>
      <c r="D129" s="7">
        <v>10377.900000000001</v>
      </c>
      <c r="E129" s="7">
        <v>2574.1</v>
      </c>
      <c r="F129" s="7">
        <v>1086.4000000000001</v>
      </c>
      <c r="G129" s="7">
        <v>1337.4</v>
      </c>
      <c r="H129" s="7">
        <v>528.5</v>
      </c>
      <c r="I129" s="7">
        <v>24728.500000000011</v>
      </c>
      <c r="J129" s="7">
        <v>1017.5999999999999</v>
      </c>
      <c r="K129" s="7">
        <v>5.7</v>
      </c>
      <c r="L129" s="7">
        <v>728.9</v>
      </c>
      <c r="M129" s="7">
        <v>174988.00000000015</v>
      </c>
      <c r="N129" s="7">
        <v>5940.7999999999993</v>
      </c>
      <c r="O129" s="7">
        <v>7420.2</v>
      </c>
      <c r="P129" s="7">
        <v>11708.999999999998</v>
      </c>
      <c r="Q129" s="7">
        <f t="shared" si="1"/>
        <v>1001.4000000000003</v>
      </c>
      <c r="R129" s="7">
        <v>249328.20000000016</v>
      </c>
      <c r="U129"/>
      <c r="V129"/>
    </row>
    <row r="130" spans="1:22" x14ac:dyDescent="0.25">
      <c r="A130" s="7" t="s">
        <v>128</v>
      </c>
      <c r="B130" s="7">
        <v>15815.500000000002</v>
      </c>
      <c r="C130" s="7">
        <v>3816.1</v>
      </c>
      <c r="D130" s="7">
        <v>47093.000000000007</v>
      </c>
      <c r="E130" s="7">
        <v>14219.400000000003</v>
      </c>
      <c r="F130" s="7">
        <v>16720</v>
      </c>
      <c r="G130" s="7">
        <v>7979.7000000000025</v>
      </c>
      <c r="H130" s="7">
        <v>8804.7000000000007</v>
      </c>
      <c r="I130" s="7">
        <v>239008.49999999991</v>
      </c>
      <c r="J130" s="7">
        <v>4106.1000000000004</v>
      </c>
      <c r="K130" s="7">
        <v>1330.3000000000002</v>
      </c>
      <c r="L130" s="7">
        <v>440.4</v>
      </c>
      <c r="M130" s="7">
        <v>303888.70000000013</v>
      </c>
      <c r="N130" s="7">
        <v>26001.1</v>
      </c>
      <c r="O130" s="7">
        <v>5972.4000000000005</v>
      </c>
      <c r="P130" s="7">
        <v>51659.199999999997</v>
      </c>
      <c r="Q130" s="7">
        <f t="shared" si="1"/>
        <v>5146.3999999999996</v>
      </c>
      <c r="R130" s="7">
        <v>746855.1</v>
      </c>
      <c r="U130"/>
      <c r="V130"/>
    </row>
    <row r="131" spans="1:22" x14ac:dyDescent="0.25">
      <c r="A131" s="7" t="s">
        <v>129</v>
      </c>
      <c r="B131" s="7">
        <v>5946.2</v>
      </c>
      <c r="C131" s="7">
        <v>597.29999999999995</v>
      </c>
      <c r="D131" s="7">
        <v>6823.2000000000007</v>
      </c>
      <c r="E131" s="7">
        <v>1292.6999999999998</v>
      </c>
      <c r="F131" s="7">
        <v>1638.3</v>
      </c>
      <c r="G131" s="7">
        <v>622.6</v>
      </c>
      <c r="H131" s="7">
        <v>1349.3</v>
      </c>
      <c r="I131" s="7">
        <v>36149.300000000054</v>
      </c>
      <c r="J131" s="7">
        <v>467.3</v>
      </c>
      <c r="K131" s="7">
        <v>35</v>
      </c>
      <c r="L131" s="7">
        <v>15.1</v>
      </c>
      <c r="M131" s="7">
        <v>121880.40000000004</v>
      </c>
      <c r="N131" s="7">
        <v>5716.9</v>
      </c>
      <c r="O131" s="7">
        <v>1230.9000000000001</v>
      </c>
      <c r="P131" s="7">
        <v>5952.5</v>
      </c>
      <c r="Q131" s="7">
        <f t="shared" si="1"/>
        <v>632.29999999999995</v>
      </c>
      <c r="R131" s="7">
        <v>189717.00000000009</v>
      </c>
      <c r="U131"/>
      <c r="V131"/>
    </row>
    <row r="132" spans="1:22" x14ac:dyDescent="0.25">
      <c r="A132" s="7" t="s">
        <v>130</v>
      </c>
      <c r="B132" s="7">
        <v>2714.6</v>
      </c>
      <c r="C132" s="7">
        <v>163.5</v>
      </c>
      <c r="D132" s="7">
        <v>2346</v>
      </c>
      <c r="E132" s="7">
        <v>5182.7000000000007</v>
      </c>
      <c r="F132" s="7">
        <v>2590.1000000000004</v>
      </c>
      <c r="G132" s="7">
        <v>504.2</v>
      </c>
      <c r="H132" s="7">
        <v>1796.9</v>
      </c>
      <c r="I132" s="7">
        <v>22329.299999999977</v>
      </c>
      <c r="L132" s="7">
        <v>7.5</v>
      </c>
      <c r="M132" s="7">
        <v>111807.50000000006</v>
      </c>
      <c r="N132" s="7">
        <v>3974.1</v>
      </c>
      <c r="P132" s="7">
        <v>959</v>
      </c>
      <c r="Q132" s="7">
        <f t="shared" ref="Q132:Q195" si="2">+K132+C132</f>
        <v>163.5</v>
      </c>
      <c r="R132" s="7">
        <v>154375.40000000005</v>
      </c>
      <c r="U132"/>
      <c r="V132"/>
    </row>
    <row r="133" spans="1:22" x14ac:dyDescent="0.25">
      <c r="A133" s="7" t="s">
        <v>131</v>
      </c>
      <c r="B133" s="7">
        <v>287.8</v>
      </c>
      <c r="C133" s="7">
        <v>998.8</v>
      </c>
      <c r="D133" s="7">
        <v>18136.900000000005</v>
      </c>
      <c r="E133" s="7">
        <v>3827.1000000000004</v>
      </c>
      <c r="F133" s="7">
        <v>1555.8</v>
      </c>
      <c r="G133" s="7">
        <v>1358.9</v>
      </c>
      <c r="H133" s="7">
        <v>2756.3</v>
      </c>
      <c r="I133" s="7">
        <v>69483.69999999991</v>
      </c>
      <c r="J133" s="7">
        <v>591.6</v>
      </c>
      <c r="K133" s="7">
        <v>203.1</v>
      </c>
      <c r="M133" s="7">
        <v>160113.89999999985</v>
      </c>
      <c r="N133" s="7">
        <v>7388.3000000000011</v>
      </c>
      <c r="O133" s="7">
        <v>23076</v>
      </c>
      <c r="P133" s="7">
        <v>20329.100000000006</v>
      </c>
      <c r="Q133" s="7">
        <f t="shared" si="2"/>
        <v>1201.8999999999999</v>
      </c>
      <c r="R133" s="7">
        <v>310107.29999999981</v>
      </c>
      <c r="U133"/>
      <c r="V133"/>
    </row>
    <row r="134" spans="1:22" x14ac:dyDescent="0.25">
      <c r="A134" s="7" t="s">
        <v>132</v>
      </c>
      <c r="B134" s="7">
        <v>11050.9</v>
      </c>
      <c r="C134" s="7">
        <v>17921.799999999996</v>
      </c>
      <c r="D134" s="7">
        <v>72502.500000000073</v>
      </c>
      <c r="E134" s="7">
        <v>20910.2</v>
      </c>
      <c r="F134" s="7">
        <v>13909.2</v>
      </c>
      <c r="G134" s="7">
        <v>16415.7</v>
      </c>
      <c r="H134" s="7">
        <v>5757.4</v>
      </c>
      <c r="I134" s="7">
        <v>253129.80000000034</v>
      </c>
      <c r="J134" s="7">
        <v>17782.099999999999</v>
      </c>
      <c r="K134" s="7">
        <v>1366</v>
      </c>
      <c r="L134" s="7">
        <v>915.3</v>
      </c>
      <c r="M134" s="7">
        <v>544137.30000000005</v>
      </c>
      <c r="N134" s="7">
        <v>52298.2</v>
      </c>
      <c r="O134" s="7">
        <v>13383.899999999998</v>
      </c>
      <c r="P134" s="7">
        <v>122634.29999999999</v>
      </c>
      <c r="Q134" s="7">
        <f t="shared" si="2"/>
        <v>19287.799999999996</v>
      </c>
      <c r="R134" s="7">
        <v>1164114.6000000003</v>
      </c>
      <c r="U134"/>
      <c r="V134"/>
    </row>
    <row r="135" spans="1:22" x14ac:dyDescent="0.25">
      <c r="A135" s="7" t="s">
        <v>133</v>
      </c>
      <c r="B135" s="7">
        <v>102.2</v>
      </c>
      <c r="C135" s="7">
        <v>1122.1999999999998</v>
      </c>
      <c r="D135" s="7">
        <v>5203.8000000000011</v>
      </c>
      <c r="E135" s="7">
        <v>5770.1</v>
      </c>
      <c r="F135" s="7">
        <v>1310.6000000000001</v>
      </c>
      <c r="G135" s="7">
        <v>598.80000000000007</v>
      </c>
      <c r="H135" s="7">
        <v>1001.8000000000001</v>
      </c>
      <c r="I135" s="7">
        <v>7033.5999999999995</v>
      </c>
      <c r="J135" s="7">
        <v>443.4</v>
      </c>
      <c r="M135" s="7">
        <v>214511.10000000027</v>
      </c>
      <c r="N135" s="7">
        <v>5747.7999999999993</v>
      </c>
      <c r="O135" s="7">
        <v>3415.9</v>
      </c>
      <c r="P135" s="7">
        <v>3382.5000000000005</v>
      </c>
      <c r="Q135" s="7">
        <f t="shared" si="2"/>
        <v>1122.1999999999998</v>
      </c>
      <c r="R135" s="7">
        <v>249643.80000000025</v>
      </c>
      <c r="U135"/>
      <c r="V135"/>
    </row>
    <row r="136" spans="1:22" x14ac:dyDescent="0.25">
      <c r="A136" s="7" t="s">
        <v>245</v>
      </c>
      <c r="B136" s="7">
        <v>242.10000000000002</v>
      </c>
      <c r="C136" s="7">
        <v>1265.9000000000001</v>
      </c>
      <c r="D136" s="7">
        <v>6437.6</v>
      </c>
      <c r="E136" s="7">
        <v>2347.6999999999998</v>
      </c>
      <c r="F136" s="7">
        <v>1008.6999999999999</v>
      </c>
      <c r="G136" s="7">
        <v>2156.8000000000002</v>
      </c>
      <c r="H136" s="7">
        <v>2395.6999999999998</v>
      </c>
      <c r="I136" s="7">
        <v>33275.600000000013</v>
      </c>
      <c r="J136" s="7">
        <v>308</v>
      </c>
      <c r="M136" s="7">
        <v>255542.09999999966</v>
      </c>
      <c r="N136" s="7">
        <v>9071</v>
      </c>
      <c r="O136" s="7">
        <v>3369.7999999999997</v>
      </c>
      <c r="P136" s="7">
        <v>8383.7000000000007</v>
      </c>
      <c r="Q136" s="7">
        <f t="shared" si="2"/>
        <v>1265.9000000000001</v>
      </c>
      <c r="R136" s="7">
        <v>325804.69999999966</v>
      </c>
      <c r="U136"/>
      <c r="V136"/>
    </row>
    <row r="137" spans="1:22" x14ac:dyDescent="0.25">
      <c r="A137" s="7" t="s">
        <v>134</v>
      </c>
      <c r="B137" s="7">
        <v>101.3</v>
      </c>
      <c r="C137" s="7">
        <v>1868.1000000000001</v>
      </c>
      <c r="D137" s="7">
        <v>5826.9000000000005</v>
      </c>
      <c r="E137" s="7">
        <v>2981.7000000000003</v>
      </c>
      <c r="F137" s="7">
        <v>1212.6999999999998</v>
      </c>
      <c r="G137" s="7">
        <v>1825.3999999999999</v>
      </c>
      <c r="H137" s="7">
        <v>2042.3000000000002</v>
      </c>
      <c r="I137" s="7">
        <v>32768.500000000065</v>
      </c>
      <c r="J137" s="7">
        <v>226.4</v>
      </c>
      <c r="L137" s="7">
        <v>120</v>
      </c>
      <c r="M137" s="7">
        <v>107525.79999999986</v>
      </c>
      <c r="N137" s="7">
        <v>5855.1</v>
      </c>
      <c r="O137" s="7">
        <v>1775</v>
      </c>
      <c r="P137" s="7">
        <v>5593.4</v>
      </c>
      <c r="Q137" s="7">
        <f t="shared" si="2"/>
        <v>1868.1000000000001</v>
      </c>
      <c r="R137" s="7">
        <v>169722.59999999992</v>
      </c>
      <c r="U137"/>
      <c r="V137"/>
    </row>
    <row r="138" spans="1:22" x14ac:dyDescent="0.25">
      <c r="A138" s="7" t="s">
        <v>135</v>
      </c>
      <c r="B138" s="7">
        <v>7668.4999999999973</v>
      </c>
      <c r="C138" s="7">
        <v>635.09999999999991</v>
      </c>
      <c r="D138" s="7">
        <v>6750.5</v>
      </c>
      <c r="E138" s="7">
        <v>4562.3999999999996</v>
      </c>
      <c r="F138" s="7">
        <v>7981.7</v>
      </c>
      <c r="G138" s="7">
        <v>97</v>
      </c>
      <c r="I138" s="7">
        <v>26719.799999999985</v>
      </c>
      <c r="J138" s="7">
        <v>315.8</v>
      </c>
      <c r="K138" s="7">
        <v>108.1</v>
      </c>
      <c r="M138" s="7">
        <v>159611.39999999985</v>
      </c>
      <c r="N138" s="7">
        <v>10194.299999999999</v>
      </c>
      <c r="O138" s="7">
        <v>8145</v>
      </c>
      <c r="P138" s="7">
        <v>5240.5</v>
      </c>
      <c r="Q138" s="7">
        <f t="shared" si="2"/>
        <v>743.19999999999993</v>
      </c>
      <c r="R138" s="7">
        <v>238030.09999999983</v>
      </c>
      <c r="U138"/>
      <c r="V138"/>
    </row>
    <row r="139" spans="1:22" x14ac:dyDescent="0.25">
      <c r="A139" s="7" t="s">
        <v>136</v>
      </c>
      <c r="B139" s="7">
        <v>5437.9000000000005</v>
      </c>
      <c r="C139" s="7">
        <v>1744.4</v>
      </c>
      <c r="D139" s="7">
        <v>10231.300000000005</v>
      </c>
      <c r="E139" s="7">
        <v>3500.9</v>
      </c>
      <c r="F139" s="7">
        <v>2598.4</v>
      </c>
      <c r="G139" s="7">
        <v>2559.1999999999998</v>
      </c>
      <c r="H139" s="7">
        <v>3110.1</v>
      </c>
      <c r="I139" s="7">
        <v>42538.999999999993</v>
      </c>
      <c r="J139" s="7">
        <v>1938.3000000000002</v>
      </c>
      <c r="K139" s="7">
        <v>128.6</v>
      </c>
      <c r="L139" s="7">
        <v>602.6</v>
      </c>
      <c r="M139" s="7">
        <v>156337.8000000001</v>
      </c>
      <c r="N139" s="7">
        <v>5864.1</v>
      </c>
      <c r="O139" s="7">
        <v>3190.9</v>
      </c>
      <c r="P139" s="7">
        <v>12885.999999999998</v>
      </c>
      <c r="Q139" s="7">
        <f t="shared" si="2"/>
        <v>1873</v>
      </c>
      <c r="R139" s="7">
        <v>252669.50000000012</v>
      </c>
      <c r="U139"/>
      <c r="V139"/>
    </row>
    <row r="140" spans="1:22" x14ac:dyDescent="0.25">
      <c r="A140" s="7" t="s">
        <v>137</v>
      </c>
      <c r="B140" s="7">
        <v>6865.9000000000005</v>
      </c>
      <c r="C140" s="7">
        <v>9584.1999999999989</v>
      </c>
      <c r="D140" s="7">
        <v>34361.9</v>
      </c>
      <c r="E140" s="7">
        <v>16445.900000000001</v>
      </c>
      <c r="F140" s="7">
        <v>14128.800000000003</v>
      </c>
      <c r="G140" s="7">
        <v>9254.2000000000007</v>
      </c>
      <c r="H140" s="7">
        <v>6390.2</v>
      </c>
      <c r="I140" s="7">
        <v>204395.69999999984</v>
      </c>
      <c r="J140" s="7">
        <v>5811</v>
      </c>
      <c r="K140" s="7">
        <v>583.29999999999995</v>
      </c>
      <c r="L140" s="7">
        <v>284.2</v>
      </c>
      <c r="M140" s="7">
        <v>449524.89999999956</v>
      </c>
      <c r="N140" s="7">
        <v>40200.69999999999</v>
      </c>
      <c r="O140" s="7">
        <v>7071.1</v>
      </c>
      <c r="P140" s="7">
        <v>40799.69999999999</v>
      </c>
      <c r="Q140" s="7">
        <f t="shared" si="2"/>
        <v>10167.499999999998</v>
      </c>
      <c r="R140" s="7">
        <v>845701.69999999925</v>
      </c>
      <c r="U140"/>
      <c r="V140"/>
    </row>
    <row r="141" spans="1:22" x14ac:dyDescent="0.25">
      <c r="A141" s="7" t="s">
        <v>138</v>
      </c>
      <c r="B141" s="7">
        <v>888.8</v>
      </c>
      <c r="C141" s="7">
        <v>5247.7999999999993</v>
      </c>
      <c r="D141" s="7">
        <v>47267.9</v>
      </c>
      <c r="E141" s="7">
        <v>7378.5000000000009</v>
      </c>
      <c r="F141" s="7">
        <v>4414.2999999999993</v>
      </c>
      <c r="G141" s="7">
        <v>5705.9000000000106</v>
      </c>
      <c r="H141" s="7">
        <v>2221.4</v>
      </c>
      <c r="I141" s="7">
        <v>158256.50000000015</v>
      </c>
      <c r="J141" s="7">
        <v>5223.5</v>
      </c>
      <c r="L141" s="7">
        <v>835.19999999999993</v>
      </c>
      <c r="M141" s="7">
        <v>194979.5999999998</v>
      </c>
      <c r="N141" s="7">
        <v>26267.600000000002</v>
      </c>
      <c r="O141" s="7">
        <v>7042.6</v>
      </c>
      <c r="P141" s="7">
        <v>18423.000000000004</v>
      </c>
      <c r="Q141" s="7">
        <f t="shared" si="2"/>
        <v>5247.7999999999993</v>
      </c>
      <c r="R141" s="7">
        <v>484152.59999999992</v>
      </c>
      <c r="U141"/>
      <c r="V141"/>
    </row>
    <row r="142" spans="1:22" x14ac:dyDescent="0.25">
      <c r="A142" s="7" t="s">
        <v>139</v>
      </c>
      <c r="C142" s="7">
        <v>166</v>
      </c>
      <c r="D142" s="7">
        <v>417.8</v>
      </c>
      <c r="E142" s="7">
        <v>1096.3000000000002</v>
      </c>
      <c r="F142" s="7">
        <v>174</v>
      </c>
      <c r="G142" s="7">
        <v>315.3</v>
      </c>
      <c r="H142" s="7">
        <v>2402.1999999999998</v>
      </c>
      <c r="I142" s="7">
        <v>1277.3000000000002</v>
      </c>
      <c r="M142" s="7">
        <v>36854.200000000004</v>
      </c>
      <c r="P142" s="7">
        <v>401.29999999999995</v>
      </c>
      <c r="Q142" s="7">
        <f t="shared" si="2"/>
        <v>166</v>
      </c>
      <c r="R142" s="7">
        <v>43104.400000000009</v>
      </c>
      <c r="U142"/>
      <c r="V142"/>
    </row>
    <row r="143" spans="1:22" x14ac:dyDescent="0.25">
      <c r="A143" s="7" t="s">
        <v>140</v>
      </c>
      <c r="D143" s="7">
        <v>547.79999999999995</v>
      </c>
      <c r="E143" s="7">
        <v>1348</v>
      </c>
      <c r="F143" s="7">
        <v>565</v>
      </c>
      <c r="H143" s="7">
        <v>612.70000000000005</v>
      </c>
      <c r="I143" s="7">
        <v>4310.7</v>
      </c>
      <c r="J143" s="7">
        <v>400.5</v>
      </c>
      <c r="L143" s="7">
        <v>96.8</v>
      </c>
      <c r="M143" s="7">
        <v>78494.900000000038</v>
      </c>
      <c r="N143" s="7">
        <v>3683.8</v>
      </c>
      <c r="P143" s="7">
        <v>742</v>
      </c>
      <c r="Q143" s="7">
        <f t="shared" si="2"/>
        <v>0</v>
      </c>
      <c r="R143" s="7">
        <v>90802.200000000041</v>
      </c>
      <c r="U143"/>
      <c r="V143"/>
    </row>
    <row r="144" spans="1:22" x14ac:dyDescent="0.25">
      <c r="A144" s="7" t="s">
        <v>246</v>
      </c>
      <c r="B144" s="7">
        <v>580.5</v>
      </c>
      <c r="C144" s="7">
        <v>1055.3999999999999</v>
      </c>
      <c r="D144" s="7">
        <v>5311.9000000000005</v>
      </c>
      <c r="E144" s="7">
        <v>1080.9000000000001</v>
      </c>
      <c r="F144" s="7">
        <v>2433.5999999999995</v>
      </c>
      <c r="G144" s="7">
        <v>1524.3999999999999</v>
      </c>
      <c r="H144" s="7">
        <v>1600</v>
      </c>
      <c r="I144" s="7">
        <v>25594.700000000033</v>
      </c>
      <c r="J144" s="7">
        <v>210.6</v>
      </c>
      <c r="L144" s="7">
        <v>27.599999999999998</v>
      </c>
      <c r="M144" s="7">
        <v>133403.39999999985</v>
      </c>
      <c r="N144" s="7">
        <v>4441.2</v>
      </c>
      <c r="O144" s="7">
        <v>3159.5</v>
      </c>
      <c r="P144" s="7">
        <v>2481.9</v>
      </c>
      <c r="Q144" s="7">
        <f t="shared" si="2"/>
        <v>1055.3999999999999</v>
      </c>
      <c r="R144" s="7">
        <v>182905.59999999989</v>
      </c>
      <c r="U144"/>
      <c r="V144"/>
    </row>
    <row r="145" spans="1:22" x14ac:dyDescent="0.25">
      <c r="A145" s="7" t="s">
        <v>141</v>
      </c>
      <c r="B145" s="7">
        <v>6558.2</v>
      </c>
      <c r="C145" s="7">
        <v>3151.1</v>
      </c>
      <c r="D145" s="7">
        <v>22242</v>
      </c>
      <c r="E145" s="7">
        <v>7150.4999999999991</v>
      </c>
      <c r="F145" s="7">
        <v>2298.3000000000002</v>
      </c>
      <c r="G145" s="7">
        <v>2913.5</v>
      </c>
      <c r="H145" s="7">
        <v>7470.4</v>
      </c>
      <c r="I145" s="7">
        <v>50529.099999999948</v>
      </c>
      <c r="J145" s="7">
        <v>1963.3</v>
      </c>
      <c r="K145" s="7">
        <v>102.7</v>
      </c>
      <c r="L145" s="7">
        <v>515</v>
      </c>
      <c r="M145" s="7">
        <v>268304.5999999998</v>
      </c>
      <c r="N145" s="7">
        <v>11211.1</v>
      </c>
      <c r="O145" s="7">
        <v>1588.4</v>
      </c>
      <c r="P145" s="7">
        <v>21837.100000000006</v>
      </c>
      <c r="Q145" s="7">
        <f t="shared" si="2"/>
        <v>3253.7999999999997</v>
      </c>
      <c r="R145" s="7">
        <v>407835.2999999997</v>
      </c>
      <c r="U145"/>
      <c r="V145"/>
    </row>
    <row r="146" spans="1:22" x14ac:dyDescent="0.25">
      <c r="A146" s="7" t="s">
        <v>247</v>
      </c>
      <c r="B146" s="7">
        <v>183.4</v>
      </c>
      <c r="C146" s="7">
        <v>77.2</v>
      </c>
      <c r="D146" s="7">
        <v>49.5</v>
      </c>
      <c r="E146" s="7">
        <v>1235.5999999999999</v>
      </c>
      <c r="F146" s="7">
        <v>5983.7</v>
      </c>
      <c r="G146" s="7">
        <v>175.70000000000002</v>
      </c>
      <c r="H146" s="7">
        <v>582.29999999999995</v>
      </c>
      <c r="I146" s="7">
        <v>8596.9</v>
      </c>
      <c r="J146" s="7">
        <v>246.1</v>
      </c>
      <c r="M146" s="7">
        <v>37949.499999999993</v>
      </c>
      <c r="N146" s="7">
        <v>1873.8</v>
      </c>
      <c r="P146" s="7">
        <v>412.70000000000005</v>
      </c>
      <c r="Q146" s="7">
        <f t="shared" si="2"/>
        <v>77.2</v>
      </c>
      <c r="R146" s="7">
        <v>57366.399999999994</v>
      </c>
      <c r="U146"/>
      <c r="V146"/>
    </row>
    <row r="147" spans="1:22" x14ac:dyDescent="0.25">
      <c r="A147" s="7" t="s">
        <v>142</v>
      </c>
      <c r="B147" s="7">
        <v>8163.4000000000005</v>
      </c>
      <c r="C147" s="7">
        <v>2407.8999999999996</v>
      </c>
      <c r="D147" s="7">
        <v>16139.999999999987</v>
      </c>
      <c r="E147" s="7">
        <v>7905.0999999999985</v>
      </c>
      <c r="F147" s="7">
        <v>52931.299999999981</v>
      </c>
      <c r="G147" s="7">
        <v>3170.8999999999992</v>
      </c>
      <c r="H147" s="7">
        <v>4551.1000000000004</v>
      </c>
      <c r="I147" s="7">
        <v>66332.300000000061</v>
      </c>
      <c r="J147" s="7">
        <v>1175.4000000000001</v>
      </c>
      <c r="K147" s="7">
        <v>291.7</v>
      </c>
      <c r="L147" s="7">
        <v>263.60000000000002</v>
      </c>
      <c r="M147" s="7">
        <v>289361.10000000033</v>
      </c>
      <c r="N147" s="7">
        <v>13219.200000000003</v>
      </c>
      <c r="O147" s="7">
        <v>9842.7000000000007</v>
      </c>
      <c r="P147" s="7">
        <v>37406.600000000013</v>
      </c>
      <c r="Q147" s="7">
        <f t="shared" si="2"/>
        <v>2699.5999999999995</v>
      </c>
      <c r="R147" s="7">
        <v>513162.30000000045</v>
      </c>
      <c r="U147"/>
      <c r="V147"/>
    </row>
    <row r="148" spans="1:22" x14ac:dyDescent="0.25">
      <c r="A148" s="7" t="s">
        <v>143</v>
      </c>
      <c r="C148" s="7">
        <v>272.5</v>
      </c>
      <c r="D148" s="7">
        <v>1186.8</v>
      </c>
      <c r="E148" s="7">
        <v>2147.0999999999995</v>
      </c>
      <c r="F148" s="7">
        <v>2769.2</v>
      </c>
      <c r="G148" s="7">
        <v>345.9</v>
      </c>
      <c r="H148" s="7">
        <v>547</v>
      </c>
      <c r="I148" s="7">
        <v>5130.2</v>
      </c>
      <c r="M148" s="7">
        <v>108288.99999999999</v>
      </c>
      <c r="N148" s="7">
        <v>3526.4</v>
      </c>
      <c r="O148" s="7">
        <v>1149.5999999999999</v>
      </c>
      <c r="P148" s="7">
        <v>2438.4</v>
      </c>
      <c r="Q148" s="7">
        <f t="shared" si="2"/>
        <v>272.5</v>
      </c>
      <c r="R148" s="7">
        <v>127802.09999999998</v>
      </c>
      <c r="U148"/>
      <c r="V148"/>
    </row>
    <row r="149" spans="1:22" x14ac:dyDescent="0.25">
      <c r="A149" s="7" t="s">
        <v>144</v>
      </c>
      <c r="C149" s="7">
        <v>211</v>
      </c>
      <c r="D149" s="7">
        <v>1239.8</v>
      </c>
      <c r="E149" s="7">
        <v>1805.9</v>
      </c>
      <c r="F149" s="7">
        <v>1135.9000000000001</v>
      </c>
      <c r="G149" s="7">
        <v>2032.4999999999998</v>
      </c>
      <c r="H149" s="7">
        <v>695.2</v>
      </c>
      <c r="I149" s="7">
        <v>17179.099999999988</v>
      </c>
      <c r="J149" s="7">
        <v>1467.1999999999998</v>
      </c>
      <c r="M149" s="7">
        <v>71447.700000000012</v>
      </c>
      <c r="N149" s="7">
        <v>3963.3</v>
      </c>
      <c r="O149" s="7">
        <v>2615.5</v>
      </c>
      <c r="P149" s="7">
        <v>4715.5000000000009</v>
      </c>
      <c r="Q149" s="7">
        <f t="shared" si="2"/>
        <v>211</v>
      </c>
      <c r="R149" s="7">
        <v>108508.6</v>
      </c>
      <c r="U149"/>
      <c r="V149"/>
    </row>
    <row r="150" spans="1:22" x14ac:dyDescent="0.25">
      <c r="A150" s="7" t="s">
        <v>145</v>
      </c>
      <c r="B150" s="7">
        <v>1722.3</v>
      </c>
      <c r="C150" s="7">
        <v>519</v>
      </c>
      <c r="D150" s="7">
        <v>17080.200000000004</v>
      </c>
      <c r="E150" s="7">
        <v>2709.2999999999997</v>
      </c>
      <c r="F150" s="7">
        <v>4763.1000000000013</v>
      </c>
      <c r="G150" s="7">
        <v>3025.3</v>
      </c>
      <c r="H150" s="7">
        <v>3006.6</v>
      </c>
      <c r="I150" s="7">
        <v>84630.100000000195</v>
      </c>
      <c r="J150" s="7">
        <v>1391.3999999999999</v>
      </c>
      <c r="K150" s="7">
        <v>86.6</v>
      </c>
      <c r="L150" s="7">
        <v>155.4</v>
      </c>
      <c r="M150" s="7">
        <v>154239.19999999992</v>
      </c>
      <c r="N150" s="7">
        <v>9997.7000000000007</v>
      </c>
      <c r="O150" s="7">
        <v>5834.5</v>
      </c>
      <c r="P150" s="7">
        <v>9281.2999999999993</v>
      </c>
      <c r="Q150" s="7">
        <f t="shared" si="2"/>
        <v>605.6</v>
      </c>
      <c r="R150" s="7">
        <v>298442.00000000012</v>
      </c>
      <c r="U150"/>
      <c r="V150"/>
    </row>
    <row r="151" spans="1:22" x14ac:dyDescent="0.25">
      <c r="A151" s="7" t="s">
        <v>163</v>
      </c>
      <c r="D151" s="7">
        <v>232.10000000000002</v>
      </c>
      <c r="E151" s="7">
        <v>319.7</v>
      </c>
      <c r="F151" s="7">
        <v>620.70000000000005</v>
      </c>
      <c r="G151" s="7">
        <v>486</v>
      </c>
      <c r="H151" s="7">
        <v>779</v>
      </c>
      <c r="I151" s="7">
        <v>2928.1</v>
      </c>
      <c r="L151" s="7">
        <v>12.2</v>
      </c>
      <c r="M151" s="7">
        <v>60886.70000000007</v>
      </c>
      <c r="N151" s="7">
        <v>3001.2000000000003</v>
      </c>
      <c r="O151" s="7">
        <v>277.89999999999998</v>
      </c>
      <c r="P151" s="7">
        <v>766.8</v>
      </c>
      <c r="Q151" s="7">
        <f t="shared" si="2"/>
        <v>0</v>
      </c>
      <c r="R151" s="7">
        <v>70310.400000000067</v>
      </c>
      <c r="U151"/>
      <c r="V151"/>
    </row>
    <row r="152" spans="1:22" x14ac:dyDescent="0.25">
      <c r="A152" s="7" t="s">
        <v>146</v>
      </c>
      <c r="B152" s="7">
        <v>408</v>
      </c>
      <c r="C152" s="7">
        <v>270</v>
      </c>
      <c r="D152" s="7">
        <v>5507.0999999999995</v>
      </c>
      <c r="E152" s="7">
        <v>1298.1999999999998</v>
      </c>
      <c r="F152" s="7">
        <v>1366.4</v>
      </c>
      <c r="G152" s="7">
        <v>732.90000000000009</v>
      </c>
      <c r="H152" s="7">
        <v>2782.3</v>
      </c>
      <c r="I152" s="7">
        <v>20903.100000000002</v>
      </c>
      <c r="J152" s="7">
        <v>1301.5</v>
      </c>
      <c r="M152" s="7">
        <v>139597.29999999999</v>
      </c>
      <c r="N152" s="7">
        <v>5376.5999999999995</v>
      </c>
      <c r="O152" s="7">
        <v>236.4</v>
      </c>
      <c r="P152" s="7">
        <v>4258.5</v>
      </c>
      <c r="Q152" s="7">
        <f t="shared" si="2"/>
        <v>270</v>
      </c>
      <c r="R152" s="7">
        <v>184038.3</v>
      </c>
      <c r="U152"/>
      <c r="V152"/>
    </row>
    <row r="153" spans="1:22" x14ac:dyDescent="0.25">
      <c r="A153" s="7" t="s">
        <v>147</v>
      </c>
      <c r="B153" s="7">
        <v>659.7</v>
      </c>
      <c r="C153" s="7">
        <v>590.79999999999995</v>
      </c>
      <c r="D153" s="7">
        <v>1957.6</v>
      </c>
      <c r="E153" s="7">
        <v>1081</v>
      </c>
      <c r="F153" s="7">
        <v>3324.2999999999997</v>
      </c>
      <c r="H153" s="7">
        <v>2057.3000000000002</v>
      </c>
      <c r="I153" s="7">
        <v>18051.899999999991</v>
      </c>
      <c r="J153" s="7">
        <v>445.7</v>
      </c>
      <c r="M153" s="7">
        <v>127270.80000000003</v>
      </c>
      <c r="N153" s="7">
        <v>6009.8</v>
      </c>
      <c r="O153" s="7">
        <v>443.90000000000003</v>
      </c>
      <c r="P153" s="7">
        <v>3623.9</v>
      </c>
      <c r="Q153" s="7">
        <f t="shared" si="2"/>
        <v>590.79999999999995</v>
      </c>
      <c r="R153" s="7">
        <v>165516.70000000001</v>
      </c>
      <c r="U153"/>
      <c r="V153"/>
    </row>
    <row r="154" spans="1:22" x14ac:dyDescent="0.25">
      <c r="A154" s="7" t="s">
        <v>248</v>
      </c>
      <c r="B154" s="7">
        <v>8318.1</v>
      </c>
      <c r="C154" s="7">
        <v>33106.199999999997</v>
      </c>
      <c r="D154" s="7">
        <v>28975.700000000012</v>
      </c>
      <c r="E154" s="7">
        <v>4464.3</v>
      </c>
      <c r="F154" s="7">
        <v>1647</v>
      </c>
      <c r="G154" s="7">
        <v>2864</v>
      </c>
      <c r="H154" s="7">
        <v>721.8</v>
      </c>
      <c r="I154" s="7">
        <v>70211.500000000087</v>
      </c>
      <c r="J154" s="7">
        <v>216.2</v>
      </c>
      <c r="L154" s="7">
        <v>6612.6</v>
      </c>
      <c r="M154" s="7">
        <v>150951.30000000028</v>
      </c>
      <c r="N154" s="7">
        <v>13680.2</v>
      </c>
      <c r="O154" s="7">
        <v>7902.3000000000011</v>
      </c>
      <c r="P154" s="7">
        <v>32746.2</v>
      </c>
      <c r="Q154" s="7">
        <f t="shared" si="2"/>
        <v>33106.199999999997</v>
      </c>
      <c r="R154" s="7">
        <v>362417.40000000043</v>
      </c>
      <c r="U154"/>
      <c r="V154"/>
    </row>
    <row r="155" spans="1:22" x14ac:dyDescent="0.25">
      <c r="A155" s="7" t="s">
        <v>164</v>
      </c>
      <c r="B155" s="7">
        <v>815.89999999999986</v>
      </c>
      <c r="C155" s="7">
        <v>215.1</v>
      </c>
      <c r="D155" s="7">
        <v>27236.900000000009</v>
      </c>
      <c r="E155" s="7">
        <v>4789.2999999999993</v>
      </c>
      <c r="F155" s="7">
        <v>1100.5</v>
      </c>
      <c r="G155" s="7">
        <v>395.3</v>
      </c>
      <c r="H155" s="7">
        <v>2099.6999999999998</v>
      </c>
      <c r="I155" s="7">
        <v>52378.600000000013</v>
      </c>
      <c r="J155" s="7">
        <v>331.1</v>
      </c>
      <c r="K155" s="7">
        <v>42</v>
      </c>
      <c r="L155" s="7">
        <v>603.6</v>
      </c>
      <c r="M155" s="7">
        <v>233834.19999999987</v>
      </c>
      <c r="N155" s="7">
        <v>9092.4</v>
      </c>
      <c r="O155" s="7">
        <v>5279.2999999999993</v>
      </c>
      <c r="P155" s="7">
        <v>22625.8</v>
      </c>
      <c r="Q155" s="7">
        <f t="shared" si="2"/>
        <v>257.10000000000002</v>
      </c>
      <c r="R155" s="7">
        <v>360839.6999999999</v>
      </c>
      <c r="U155"/>
      <c r="V155"/>
    </row>
    <row r="156" spans="1:22" x14ac:dyDescent="0.25">
      <c r="A156" s="7" t="s">
        <v>165</v>
      </c>
      <c r="B156" s="7">
        <v>3495</v>
      </c>
      <c r="C156" s="7">
        <v>387.4</v>
      </c>
      <c r="D156" s="7">
        <v>9860</v>
      </c>
      <c r="E156" s="7">
        <v>4240.0000000000009</v>
      </c>
      <c r="F156" s="7">
        <v>3218.2</v>
      </c>
      <c r="G156" s="7">
        <v>6120.8</v>
      </c>
      <c r="H156" s="7">
        <v>11480.4</v>
      </c>
      <c r="I156" s="7">
        <v>43564.399999999958</v>
      </c>
      <c r="J156" s="7">
        <v>551.5</v>
      </c>
      <c r="K156" s="7">
        <v>65</v>
      </c>
      <c r="M156" s="7">
        <v>259545.30000000031</v>
      </c>
      <c r="N156" s="7">
        <v>9007.9000000000015</v>
      </c>
      <c r="O156" s="7">
        <v>2910.7</v>
      </c>
      <c r="P156" s="7">
        <v>9547.7999999999993</v>
      </c>
      <c r="Q156" s="7">
        <f t="shared" si="2"/>
        <v>452.4</v>
      </c>
      <c r="R156" s="7">
        <v>363994.40000000026</v>
      </c>
      <c r="U156"/>
      <c r="V156"/>
    </row>
    <row r="157" spans="1:22" x14ac:dyDescent="0.25">
      <c r="A157" s="7" t="s">
        <v>166</v>
      </c>
      <c r="B157" s="7">
        <v>2149.1999999999998</v>
      </c>
      <c r="C157" s="7">
        <v>1125.3</v>
      </c>
      <c r="D157" s="7">
        <v>6877.4000000000005</v>
      </c>
      <c r="E157" s="7">
        <v>4438.4000000000005</v>
      </c>
      <c r="F157" s="7">
        <v>1085.2</v>
      </c>
      <c r="G157" s="7">
        <v>1458.7</v>
      </c>
      <c r="H157" s="7">
        <v>2911.5</v>
      </c>
      <c r="I157" s="7">
        <v>14953.200000000006</v>
      </c>
      <c r="J157" s="7">
        <v>233.1</v>
      </c>
      <c r="K157" s="7">
        <v>79.2</v>
      </c>
      <c r="M157" s="7">
        <v>224426.79999999967</v>
      </c>
      <c r="N157" s="7">
        <v>11789.000000000002</v>
      </c>
      <c r="O157" s="7">
        <v>1023.4</v>
      </c>
      <c r="P157" s="7">
        <v>8674.4000000000015</v>
      </c>
      <c r="Q157" s="7">
        <f t="shared" si="2"/>
        <v>1204.5</v>
      </c>
      <c r="R157" s="7">
        <v>281224.79999999976</v>
      </c>
      <c r="U157"/>
      <c r="V157"/>
    </row>
    <row r="158" spans="1:22" x14ac:dyDescent="0.25">
      <c r="A158" t="s">
        <v>167</v>
      </c>
      <c r="B158" s="7">
        <v>6078.7999999999993</v>
      </c>
      <c r="C158" s="7">
        <v>2030.2</v>
      </c>
      <c r="D158" s="7">
        <v>16341.200000000004</v>
      </c>
      <c r="E158" s="7">
        <v>5884.8999999999978</v>
      </c>
      <c r="F158" s="7">
        <v>3016.1</v>
      </c>
      <c r="G158" s="7">
        <v>3458.3999999999996</v>
      </c>
      <c r="H158" s="7">
        <v>2955.9</v>
      </c>
      <c r="I158" s="7">
        <v>51892.399999999994</v>
      </c>
      <c r="J158" s="7">
        <v>2733.2999999999997</v>
      </c>
      <c r="K158" s="7">
        <v>733.4</v>
      </c>
      <c r="L158" s="7">
        <v>801.2</v>
      </c>
      <c r="M158" s="7">
        <v>550410.700000001</v>
      </c>
      <c r="N158" s="7">
        <v>21608.999999999996</v>
      </c>
      <c r="O158" s="7">
        <v>4168.1000000000004</v>
      </c>
      <c r="P158" s="7">
        <v>29587.400000000005</v>
      </c>
      <c r="Q158" s="7">
        <f t="shared" si="2"/>
        <v>2763.6</v>
      </c>
      <c r="R158" s="7">
        <v>701701.00000000093</v>
      </c>
      <c r="U158"/>
      <c r="V158"/>
    </row>
    <row r="159" spans="1:22" x14ac:dyDescent="0.25">
      <c r="A159" s="7" t="s">
        <v>168</v>
      </c>
      <c r="B159" s="7">
        <v>143</v>
      </c>
      <c r="C159" s="7">
        <v>121</v>
      </c>
      <c r="D159" s="7">
        <v>3319.3999999999996</v>
      </c>
      <c r="E159" s="7">
        <v>2068</v>
      </c>
      <c r="F159" s="7">
        <v>241.5</v>
      </c>
      <c r="G159" s="7">
        <v>1493.5</v>
      </c>
      <c r="H159" s="7">
        <v>309.89999999999998</v>
      </c>
      <c r="I159" s="7">
        <v>10003.100000000006</v>
      </c>
      <c r="J159" s="7">
        <v>1685.6999999999998</v>
      </c>
      <c r="M159" s="7">
        <v>85754.099999999991</v>
      </c>
      <c r="N159" s="7">
        <v>3509.4999999999995</v>
      </c>
      <c r="P159" s="7">
        <v>1518</v>
      </c>
      <c r="Q159" s="7">
        <f t="shared" si="2"/>
        <v>121</v>
      </c>
      <c r="R159" s="7">
        <v>110166.7</v>
      </c>
      <c r="U159"/>
      <c r="V159"/>
    </row>
    <row r="160" spans="1:22" x14ac:dyDescent="0.25">
      <c r="A160" s="7" t="s">
        <v>148</v>
      </c>
      <c r="B160" s="7">
        <v>18471</v>
      </c>
      <c r="C160" s="7">
        <v>3515.8</v>
      </c>
      <c r="D160" s="7">
        <v>23698.7</v>
      </c>
      <c r="E160" s="7">
        <v>7213.9999999999991</v>
      </c>
      <c r="F160" s="7">
        <v>4523.3999999999996</v>
      </c>
      <c r="G160" s="7">
        <v>5482.4999999999991</v>
      </c>
      <c r="H160" s="7">
        <v>3469.1000000000004</v>
      </c>
      <c r="I160" s="7">
        <v>84720.200000000041</v>
      </c>
      <c r="J160" s="7">
        <v>3342.3</v>
      </c>
      <c r="K160" s="7">
        <v>164.4</v>
      </c>
      <c r="L160" s="7">
        <v>451.8</v>
      </c>
      <c r="M160" s="7">
        <v>510343.49999999994</v>
      </c>
      <c r="N160" s="7">
        <v>25409.200000000001</v>
      </c>
      <c r="O160" s="7">
        <v>7721.1999999999989</v>
      </c>
      <c r="P160" s="7">
        <v>33329.399999999994</v>
      </c>
      <c r="Q160" s="7">
        <f t="shared" si="2"/>
        <v>3680.2000000000003</v>
      </c>
      <c r="R160" s="7">
        <v>731856.49999999988</v>
      </c>
      <c r="U160"/>
      <c r="V160"/>
    </row>
    <row r="161" spans="1:22" x14ac:dyDescent="0.25">
      <c r="A161" s="7" t="s">
        <v>267</v>
      </c>
      <c r="B161" s="7">
        <v>10769.500000000004</v>
      </c>
      <c r="C161" s="7">
        <v>7433.3</v>
      </c>
      <c r="D161" s="7">
        <v>45007.000000000036</v>
      </c>
      <c r="E161" s="7">
        <v>12743.8</v>
      </c>
      <c r="F161" s="7">
        <v>16013.600000000002</v>
      </c>
      <c r="G161" s="7">
        <v>11434.699999999997</v>
      </c>
      <c r="H161" s="7">
        <v>11902.6</v>
      </c>
      <c r="I161" s="7">
        <v>135505.10000000018</v>
      </c>
      <c r="J161" s="7">
        <v>3548.3999999999996</v>
      </c>
      <c r="K161" s="7">
        <v>114.6</v>
      </c>
      <c r="L161" s="7">
        <v>491.90000000000003</v>
      </c>
      <c r="M161" s="7">
        <v>376088.50000000023</v>
      </c>
      <c r="N161" s="7">
        <v>16941.2</v>
      </c>
      <c r="O161" s="7">
        <v>14478.900000000001</v>
      </c>
      <c r="P161" s="7">
        <v>31101.100000000013</v>
      </c>
      <c r="Q161" s="7">
        <f t="shared" si="2"/>
        <v>7547.9000000000005</v>
      </c>
      <c r="R161" s="7">
        <v>693574.20000000042</v>
      </c>
      <c r="U161"/>
      <c r="V161"/>
    </row>
    <row r="162" spans="1:22" x14ac:dyDescent="0.25">
      <c r="A162" s="7" t="s">
        <v>169</v>
      </c>
      <c r="B162" s="7">
        <v>719.10000000000014</v>
      </c>
      <c r="C162" s="7">
        <v>237.9</v>
      </c>
      <c r="D162" s="7">
        <v>1600.1</v>
      </c>
      <c r="E162" s="7">
        <v>2507.4</v>
      </c>
      <c r="F162" s="7">
        <v>367.9</v>
      </c>
      <c r="G162" s="7">
        <v>744.5</v>
      </c>
      <c r="H162" s="7">
        <v>427.70000000000005</v>
      </c>
      <c r="I162" s="7">
        <v>2065.9</v>
      </c>
      <c r="J162" s="7">
        <v>250.7</v>
      </c>
      <c r="M162" s="7">
        <v>111619.00000000009</v>
      </c>
      <c r="N162" s="7">
        <v>5393.5</v>
      </c>
      <c r="P162" s="7">
        <v>3906</v>
      </c>
      <c r="Q162" s="7">
        <f t="shared" si="2"/>
        <v>237.9</v>
      </c>
      <c r="R162" s="7">
        <v>129839.70000000008</v>
      </c>
      <c r="U162"/>
      <c r="V162"/>
    </row>
    <row r="163" spans="1:22" x14ac:dyDescent="0.25">
      <c r="A163" s="7" t="s">
        <v>170</v>
      </c>
      <c r="B163" s="7">
        <v>9626.2000000000007</v>
      </c>
      <c r="C163" s="7">
        <v>3314.8999999999996</v>
      </c>
      <c r="D163" s="7">
        <v>43699.4</v>
      </c>
      <c r="E163" s="7">
        <v>10255.5</v>
      </c>
      <c r="F163" s="7">
        <v>3957.4999999999995</v>
      </c>
      <c r="G163" s="7">
        <v>9034.5000000000018</v>
      </c>
      <c r="H163" s="7">
        <v>3358.2999999999993</v>
      </c>
      <c r="I163" s="7">
        <v>239190.00000000015</v>
      </c>
      <c r="J163" s="7">
        <v>9239.5</v>
      </c>
      <c r="K163" s="7">
        <v>159.9</v>
      </c>
      <c r="L163" s="7">
        <v>1043.4000000000001</v>
      </c>
      <c r="M163" s="7">
        <v>496996.20000000036</v>
      </c>
      <c r="N163" s="7">
        <v>35117.100000000006</v>
      </c>
      <c r="O163" s="7">
        <v>7213</v>
      </c>
      <c r="P163" s="7">
        <v>41384.6</v>
      </c>
      <c r="Q163" s="7">
        <f t="shared" si="2"/>
        <v>3474.7999999999997</v>
      </c>
      <c r="R163" s="7">
        <v>913590.00000000047</v>
      </c>
      <c r="U163"/>
      <c r="V163"/>
    </row>
    <row r="164" spans="1:22" x14ac:dyDescent="0.25">
      <c r="A164" s="7" t="s">
        <v>171</v>
      </c>
      <c r="B164" s="7">
        <v>8415.5999999999949</v>
      </c>
      <c r="C164" s="7">
        <v>174</v>
      </c>
      <c r="D164" s="7">
        <v>10028</v>
      </c>
      <c r="E164" s="7">
        <v>2811.7000000000007</v>
      </c>
      <c r="F164" s="7">
        <v>848.09999999999991</v>
      </c>
      <c r="G164" s="7">
        <v>685.2</v>
      </c>
      <c r="H164" s="7">
        <v>2378.6999999999998</v>
      </c>
      <c r="I164" s="7">
        <v>95351.000000000218</v>
      </c>
      <c r="J164" s="7">
        <v>96</v>
      </c>
      <c r="L164" s="7">
        <v>21.5</v>
      </c>
      <c r="M164" s="7">
        <v>279168.39999999985</v>
      </c>
      <c r="N164" s="7">
        <v>16260.8</v>
      </c>
      <c r="O164" s="7">
        <v>2341.8000000000002</v>
      </c>
      <c r="P164" s="7">
        <v>6710.0000000000009</v>
      </c>
      <c r="Q164" s="7">
        <f t="shared" si="2"/>
        <v>174</v>
      </c>
      <c r="R164" s="7">
        <v>425290.80000000005</v>
      </c>
      <c r="U164"/>
      <c r="V164"/>
    </row>
    <row r="165" spans="1:22" x14ac:dyDescent="0.25">
      <c r="A165" s="7" t="s">
        <v>150</v>
      </c>
      <c r="B165" s="7">
        <v>5171.9000000000005</v>
      </c>
      <c r="C165" s="7">
        <v>19114.300000000003</v>
      </c>
      <c r="D165" s="7">
        <v>39403.000000000007</v>
      </c>
      <c r="E165" s="7">
        <v>8719.2999999999975</v>
      </c>
      <c r="F165" s="7">
        <v>9594.5</v>
      </c>
      <c r="G165" s="7">
        <v>9512.4999999999982</v>
      </c>
      <c r="H165" s="7">
        <v>4494.1000000000013</v>
      </c>
      <c r="I165" s="7">
        <v>122210.40000000001</v>
      </c>
      <c r="J165" s="7">
        <v>4038.4</v>
      </c>
      <c r="K165" s="7">
        <v>457.8</v>
      </c>
      <c r="L165" s="7">
        <v>1992.9</v>
      </c>
      <c r="M165" s="7">
        <v>435637.90000000107</v>
      </c>
      <c r="N165" s="7">
        <v>34414.199999999997</v>
      </c>
      <c r="O165" s="7">
        <v>8088.0000000000009</v>
      </c>
      <c r="P165" s="7">
        <v>44254.400000000009</v>
      </c>
      <c r="Q165" s="7">
        <f t="shared" si="2"/>
        <v>19572.100000000002</v>
      </c>
      <c r="R165" s="7">
        <v>747103.60000000102</v>
      </c>
      <c r="U165"/>
      <c r="V165"/>
    </row>
    <row r="166" spans="1:22" x14ac:dyDescent="0.25">
      <c r="A166" s="7" t="s">
        <v>151</v>
      </c>
      <c r="B166" s="7">
        <v>5124.7</v>
      </c>
      <c r="C166" s="7">
        <v>3811.4999999999991</v>
      </c>
      <c r="D166" s="7">
        <v>41104.100000000006</v>
      </c>
      <c r="E166" s="7">
        <v>13145.500000000002</v>
      </c>
      <c r="F166" s="7">
        <v>12222.900000000001</v>
      </c>
      <c r="G166" s="7">
        <v>5690.4999999999991</v>
      </c>
      <c r="H166" s="7">
        <v>2842.7999999999997</v>
      </c>
      <c r="I166" s="7">
        <v>141431.90000000029</v>
      </c>
      <c r="J166" s="7">
        <v>3557.1</v>
      </c>
      <c r="K166" s="7">
        <v>1502.6</v>
      </c>
      <c r="L166" s="7">
        <v>673.3</v>
      </c>
      <c r="M166" s="7">
        <v>705846.49999999977</v>
      </c>
      <c r="N166" s="7">
        <v>33766.9</v>
      </c>
      <c r="O166" s="7">
        <v>14671.200000000003</v>
      </c>
      <c r="P166" s="7">
        <v>60077.700000000041</v>
      </c>
      <c r="Q166" s="7">
        <f t="shared" si="2"/>
        <v>5314.0999999999985</v>
      </c>
      <c r="R166" s="7">
        <v>1045469.2000000002</v>
      </c>
      <c r="U166"/>
      <c r="V166"/>
    </row>
    <row r="167" spans="1:22" x14ac:dyDescent="0.25">
      <c r="A167" s="7" t="s">
        <v>152</v>
      </c>
      <c r="B167" s="7">
        <v>5537.5999999999995</v>
      </c>
      <c r="C167" s="7">
        <v>2363.5</v>
      </c>
      <c r="D167" s="7">
        <v>27856.399999999998</v>
      </c>
      <c r="E167" s="7">
        <v>7112.9000000000005</v>
      </c>
      <c r="F167" s="7">
        <v>4059.2000000000003</v>
      </c>
      <c r="G167" s="7">
        <v>6034.6</v>
      </c>
      <c r="H167" s="7">
        <v>3193</v>
      </c>
      <c r="I167" s="7">
        <v>86849.800000000163</v>
      </c>
      <c r="J167" s="7">
        <v>2075.3000000000002</v>
      </c>
      <c r="L167" s="7">
        <v>310.39999999999998</v>
      </c>
      <c r="M167" s="7">
        <v>375561.50000000023</v>
      </c>
      <c r="N167" s="7">
        <v>19610.199999999997</v>
      </c>
      <c r="O167" s="7">
        <v>7126.2</v>
      </c>
      <c r="P167" s="7">
        <v>30697.8</v>
      </c>
      <c r="Q167" s="7">
        <f t="shared" si="2"/>
        <v>2363.5</v>
      </c>
      <c r="R167" s="7">
        <v>578388.40000000037</v>
      </c>
      <c r="U167"/>
      <c r="V167"/>
    </row>
    <row r="168" spans="1:22" x14ac:dyDescent="0.25">
      <c r="A168" s="7" t="s">
        <v>172</v>
      </c>
      <c r="B168" s="7">
        <v>6087.8</v>
      </c>
      <c r="C168" s="7">
        <v>1911</v>
      </c>
      <c r="D168" s="7">
        <v>7809.7999999999993</v>
      </c>
      <c r="E168" s="7">
        <v>2712.9</v>
      </c>
      <c r="F168" s="7">
        <v>865.40000000000009</v>
      </c>
      <c r="G168" s="7">
        <v>6537.2000000000007</v>
      </c>
      <c r="H168" s="7">
        <v>5063.3</v>
      </c>
      <c r="I168" s="7">
        <v>29551.399999999969</v>
      </c>
      <c r="J168" s="7">
        <v>410.6</v>
      </c>
      <c r="K168" s="7">
        <v>86.7</v>
      </c>
      <c r="M168" s="7">
        <v>308536.50000000052</v>
      </c>
      <c r="N168" s="7">
        <v>11542.2</v>
      </c>
      <c r="O168" s="7">
        <v>3866.9</v>
      </c>
      <c r="P168" s="7">
        <v>15097.499999999995</v>
      </c>
      <c r="Q168" s="7">
        <f t="shared" si="2"/>
        <v>1997.7</v>
      </c>
      <c r="R168" s="7">
        <v>400079.20000000054</v>
      </c>
      <c r="U168"/>
      <c r="V168"/>
    </row>
    <row r="169" spans="1:22" x14ac:dyDescent="0.25">
      <c r="A169" s="7" t="s">
        <v>173</v>
      </c>
      <c r="B169" s="7">
        <v>1378.6999999999998</v>
      </c>
      <c r="C169" s="7">
        <v>222.50000000000003</v>
      </c>
      <c r="D169" s="7">
        <v>1004</v>
      </c>
      <c r="E169" s="7">
        <v>1671.9</v>
      </c>
      <c r="F169" s="7">
        <v>693.9</v>
      </c>
      <c r="G169" s="7">
        <v>707.7</v>
      </c>
      <c r="H169" s="7">
        <v>620.29999999999995</v>
      </c>
      <c r="I169" s="7">
        <v>9090.4999999999964</v>
      </c>
      <c r="J169" s="7">
        <v>245</v>
      </c>
      <c r="K169" s="7">
        <v>188.7</v>
      </c>
      <c r="M169" s="7">
        <v>116478.90000000008</v>
      </c>
      <c r="N169" s="7">
        <v>4229.1000000000004</v>
      </c>
      <c r="O169" s="7">
        <v>457.4</v>
      </c>
      <c r="P169" s="7">
        <v>1100.5</v>
      </c>
      <c r="Q169" s="7">
        <f t="shared" si="2"/>
        <v>411.20000000000005</v>
      </c>
      <c r="R169" s="7">
        <v>138089.10000000009</v>
      </c>
      <c r="U169"/>
      <c r="V169"/>
    </row>
    <row r="170" spans="1:22" x14ac:dyDescent="0.25">
      <c r="A170" s="7" t="s">
        <v>174</v>
      </c>
      <c r="C170" s="7">
        <v>397.2</v>
      </c>
      <c r="D170" s="7">
        <v>1939.3999999999999</v>
      </c>
      <c r="E170" s="7">
        <v>1127</v>
      </c>
      <c r="F170" s="7">
        <v>431.2</v>
      </c>
      <c r="G170" s="7">
        <v>611.6</v>
      </c>
      <c r="H170" s="7">
        <v>1731.3</v>
      </c>
      <c r="I170" s="7">
        <v>10687.8</v>
      </c>
      <c r="J170" s="7">
        <v>36.700000000000003</v>
      </c>
      <c r="L170" s="7">
        <v>90</v>
      </c>
      <c r="M170" s="7">
        <v>101882.00000000006</v>
      </c>
      <c r="N170" s="7">
        <v>3597.7</v>
      </c>
      <c r="O170" s="7">
        <v>1289.6000000000001</v>
      </c>
      <c r="P170" s="7">
        <v>1367.8</v>
      </c>
      <c r="Q170" s="7">
        <f t="shared" si="2"/>
        <v>397.2</v>
      </c>
      <c r="R170" s="7">
        <v>125189.30000000006</v>
      </c>
      <c r="U170"/>
      <c r="V170"/>
    </row>
    <row r="171" spans="1:22" x14ac:dyDescent="0.25">
      <c r="A171" s="7" t="s">
        <v>175</v>
      </c>
      <c r="B171" s="7">
        <v>4926.9999999999991</v>
      </c>
      <c r="D171" s="7">
        <v>2287.9999999999991</v>
      </c>
      <c r="E171" s="7">
        <v>1099.3</v>
      </c>
      <c r="F171" s="7">
        <v>307.2</v>
      </c>
      <c r="G171" s="7">
        <v>660.3</v>
      </c>
      <c r="H171" s="7">
        <v>979</v>
      </c>
      <c r="I171" s="7">
        <v>17531.800000000003</v>
      </c>
      <c r="J171" s="7">
        <v>1475.8</v>
      </c>
      <c r="M171" s="7">
        <v>150913.40000000008</v>
      </c>
      <c r="N171" s="7">
        <v>4693.1000000000004</v>
      </c>
      <c r="O171" s="7">
        <v>3127.2999999999997</v>
      </c>
      <c r="P171" s="7">
        <v>2037.6000000000001</v>
      </c>
      <c r="Q171" s="7">
        <f t="shared" si="2"/>
        <v>0</v>
      </c>
      <c r="R171" s="7">
        <v>190039.80000000008</v>
      </c>
      <c r="U171"/>
      <c r="V171"/>
    </row>
    <row r="172" spans="1:22" x14ac:dyDescent="0.25">
      <c r="A172" s="7" t="s">
        <v>268</v>
      </c>
      <c r="B172" s="7">
        <v>233</v>
      </c>
      <c r="C172" s="7">
        <v>464.2</v>
      </c>
      <c r="D172" s="7">
        <v>2590.6999999999998</v>
      </c>
      <c r="E172" s="7">
        <v>946.7</v>
      </c>
      <c r="F172" s="7">
        <v>492</v>
      </c>
      <c r="G172" s="7">
        <v>359</v>
      </c>
      <c r="H172" s="7">
        <v>78.099999999999994</v>
      </c>
      <c r="I172" s="7">
        <v>5999.2999999999993</v>
      </c>
      <c r="M172" s="7">
        <v>85042.8</v>
      </c>
      <c r="N172" s="7">
        <v>3066.1</v>
      </c>
      <c r="O172" s="7">
        <v>1899.3</v>
      </c>
      <c r="P172" s="7">
        <v>2144</v>
      </c>
      <c r="Q172" s="7">
        <f t="shared" si="2"/>
        <v>464.2</v>
      </c>
      <c r="R172" s="7">
        <v>103315.20000000001</v>
      </c>
      <c r="U172"/>
      <c r="V172"/>
    </row>
    <row r="173" spans="1:22" x14ac:dyDescent="0.25">
      <c r="A173" s="7" t="s">
        <v>154</v>
      </c>
      <c r="D173" s="7">
        <v>309.2</v>
      </c>
      <c r="E173" s="7">
        <v>1057.9000000000001</v>
      </c>
      <c r="F173" s="7">
        <v>6296</v>
      </c>
      <c r="G173" s="7">
        <v>151.4</v>
      </c>
      <c r="H173" s="7">
        <v>1462.1000000000001</v>
      </c>
      <c r="I173" s="7">
        <v>2585.3000000000006</v>
      </c>
      <c r="J173" s="7">
        <v>86.4</v>
      </c>
      <c r="M173" s="7">
        <v>23982.899999999998</v>
      </c>
      <c r="O173" s="7">
        <v>230.7</v>
      </c>
      <c r="P173" s="7">
        <v>389.70000000000005</v>
      </c>
      <c r="Q173" s="7">
        <f t="shared" si="2"/>
        <v>0</v>
      </c>
      <c r="R173" s="7">
        <v>36551.599999999991</v>
      </c>
      <c r="U173"/>
      <c r="V173"/>
    </row>
    <row r="174" spans="1:22" x14ac:dyDescent="0.25">
      <c r="A174" s="7" t="s">
        <v>176</v>
      </c>
      <c r="B174" s="7">
        <v>5173.3</v>
      </c>
      <c r="C174" s="7">
        <v>8180.7000000000007</v>
      </c>
      <c r="D174" s="7">
        <v>27010.399999999998</v>
      </c>
      <c r="E174" s="7">
        <v>5946.0999999999995</v>
      </c>
      <c r="F174" s="7">
        <v>12433.399999999996</v>
      </c>
      <c r="G174" s="7">
        <v>1873.3</v>
      </c>
      <c r="H174" s="7">
        <v>4786.8999999999996</v>
      </c>
      <c r="I174" s="7">
        <v>60979.299999999908</v>
      </c>
      <c r="J174" s="7">
        <v>1726</v>
      </c>
      <c r="K174" s="7">
        <v>1911.1</v>
      </c>
      <c r="M174" s="7">
        <v>216475.00000000032</v>
      </c>
      <c r="N174" s="7">
        <v>11570.2</v>
      </c>
      <c r="O174" s="7">
        <v>5830.4999999999991</v>
      </c>
      <c r="P174" s="7">
        <v>6858.0999999999985</v>
      </c>
      <c r="Q174" s="7">
        <f t="shared" si="2"/>
        <v>10091.800000000001</v>
      </c>
      <c r="R174" s="7">
        <v>370754.30000000022</v>
      </c>
      <c r="U174"/>
      <c r="V174"/>
    </row>
    <row r="175" spans="1:22" x14ac:dyDescent="0.25">
      <c r="A175" s="7" t="s">
        <v>155</v>
      </c>
      <c r="B175" s="7">
        <v>93.7</v>
      </c>
      <c r="C175" s="7">
        <v>140.6</v>
      </c>
      <c r="D175" s="7">
        <v>2204.1999999999998</v>
      </c>
      <c r="E175" s="7">
        <v>647.79999999999995</v>
      </c>
      <c r="F175" s="7">
        <v>93.4</v>
      </c>
      <c r="G175" s="7">
        <v>1376.4</v>
      </c>
      <c r="H175" s="7">
        <v>1460.6</v>
      </c>
      <c r="I175" s="7">
        <v>4444.3999999999978</v>
      </c>
      <c r="M175" s="7">
        <v>68264.399999999936</v>
      </c>
      <c r="N175" s="7">
        <v>2387.5</v>
      </c>
      <c r="O175" s="7">
        <v>618.6</v>
      </c>
      <c r="P175" s="7">
        <v>2002.7</v>
      </c>
      <c r="Q175" s="7">
        <f t="shared" si="2"/>
        <v>140.6</v>
      </c>
      <c r="R175" s="7">
        <v>83734.299999999945</v>
      </c>
      <c r="U175"/>
      <c r="V175"/>
    </row>
    <row r="176" spans="1:22" x14ac:dyDescent="0.25">
      <c r="A176" s="7" t="s">
        <v>156</v>
      </c>
      <c r="B176" s="7">
        <v>149.30000000000001</v>
      </c>
      <c r="C176" s="7">
        <v>372.3</v>
      </c>
      <c r="D176" s="7">
        <v>1081.2</v>
      </c>
      <c r="E176" s="7">
        <v>1214</v>
      </c>
      <c r="F176" s="7">
        <v>717.7</v>
      </c>
      <c r="G176" s="7">
        <v>857.3</v>
      </c>
      <c r="H176" s="7">
        <v>3570.7000000000007</v>
      </c>
      <c r="I176" s="7">
        <v>15619</v>
      </c>
      <c r="L176" s="7">
        <v>109.3</v>
      </c>
      <c r="M176" s="7">
        <v>132148.00000000003</v>
      </c>
      <c r="N176" s="7">
        <v>3505</v>
      </c>
      <c r="O176" s="7">
        <v>2103</v>
      </c>
      <c r="P176" s="7">
        <v>4445.3</v>
      </c>
      <c r="Q176" s="7">
        <f t="shared" si="2"/>
        <v>372.3</v>
      </c>
      <c r="R176" s="7">
        <v>165892.1</v>
      </c>
      <c r="U176"/>
      <c r="V176"/>
    </row>
    <row r="177" spans="1:22" x14ac:dyDescent="0.25">
      <c r="A177" s="7" t="s">
        <v>177</v>
      </c>
      <c r="B177" s="7">
        <v>7075.8999999999951</v>
      </c>
      <c r="C177" s="7">
        <v>282.10000000000002</v>
      </c>
      <c r="D177" s="7">
        <v>5707.5999999999995</v>
      </c>
      <c r="E177" s="7">
        <v>2058.4</v>
      </c>
      <c r="F177" s="7">
        <v>1202.7</v>
      </c>
      <c r="G177" s="7">
        <v>771.30000000000007</v>
      </c>
      <c r="H177" s="7">
        <v>3143.8</v>
      </c>
      <c r="I177" s="7">
        <v>33738.200000000004</v>
      </c>
      <c r="M177" s="7">
        <v>83227.400000000052</v>
      </c>
      <c r="N177" s="7">
        <v>4012.8999999999996</v>
      </c>
      <c r="O177" s="7">
        <v>2002.7</v>
      </c>
      <c r="P177" s="7">
        <v>4531.1999999999989</v>
      </c>
      <c r="Q177" s="7">
        <f t="shared" si="2"/>
        <v>282.10000000000002</v>
      </c>
      <c r="R177" s="7">
        <v>147754.20000000007</v>
      </c>
      <c r="U177"/>
      <c r="V177"/>
    </row>
    <row r="178" spans="1:22" x14ac:dyDescent="0.25">
      <c r="A178" s="7" t="s">
        <v>269</v>
      </c>
      <c r="B178" s="7">
        <v>320</v>
      </c>
      <c r="C178" s="7">
        <v>122</v>
      </c>
      <c r="D178" s="7">
        <v>3673.5000000000005</v>
      </c>
      <c r="E178" s="7">
        <v>1357.4</v>
      </c>
      <c r="F178" s="7">
        <v>138</v>
      </c>
      <c r="G178" s="7">
        <v>98</v>
      </c>
      <c r="H178" s="7">
        <v>1882.1</v>
      </c>
      <c r="I178" s="7">
        <v>15292.000000000004</v>
      </c>
      <c r="M178" s="7">
        <v>115827.10000000008</v>
      </c>
      <c r="N178" s="7">
        <v>4413</v>
      </c>
      <c r="P178" s="7">
        <v>3946.1000000000004</v>
      </c>
      <c r="Q178" s="7">
        <f t="shared" si="2"/>
        <v>122</v>
      </c>
      <c r="R178" s="7">
        <v>147069.2000000001</v>
      </c>
      <c r="U178"/>
      <c r="V178"/>
    </row>
    <row r="179" spans="1:22" x14ac:dyDescent="0.25">
      <c r="A179" s="7" t="s">
        <v>158</v>
      </c>
      <c r="B179" s="7">
        <v>121.7</v>
      </c>
      <c r="C179" s="7">
        <v>161</v>
      </c>
      <c r="D179" s="7">
        <v>322.8</v>
      </c>
      <c r="E179" s="7">
        <v>1791.1999999999998</v>
      </c>
      <c r="G179" s="7">
        <v>433.7</v>
      </c>
      <c r="H179" s="7">
        <v>366</v>
      </c>
      <c r="I179" s="7">
        <v>4704.5999999999995</v>
      </c>
      <c r="M179" s="7">
        <v>85693.100000000049</v>
      </c>
      <c r="N179" s="7">
        <v>2624.7000000000003</v>
      </c>
      <c r="O179" s="7">
        <v>1244</v>
      </c>
      <c r="P179" s="7">
        <v>628.20000000000005</v>
      </c>
      <c r="Q179" s="7">
        <f t="shared" si="2"/>
        <v>161</v>
      </c>
      <c r="R179" s="7">
        <v>98091.000000000044</v>
      </c>
      <c r="U179"/>
      <c r="V179"/>
    </row>
    <row r="180" spans="1:22" x14ac:dyDescent="0.25">
      <c r="A180" t="s">
        <v>159</v>
      </c>
      <c r="B180" s="7">
        <v>476.3</v>
      </c>
      <c r="C180" s="7">
        <v>82.8</v>
      </c>
      <c r="D180" s="7">
        <v>92.7</v>
      </c>
      <c r="E180" s="7">
        <v>1280.4000000000001</v>
      </c>
      <c r="F180" s="7">
        <v>572.9</v>
      </c>
      <c r="G180" s="7">
        <v>146</v>
      </c>
      <c r="H180" s="7">
        <v>3647.6</v>
      </c>
      <c r="I180" s="7">
        <v>4078.900000000001</v>
      </c>
      <c r="M180" s="7">
        <v>81287.099999999919</v>
      </c>
      <c r="P180" s="7">
        <v>1072</v>
      </c>
      <c r="Q180" s="7">
        <f t="shared" si="2"/>
        <v>82.8</v>
      </c>
      <c r="R180" s="7">
        <v>92736.699999999924</v>
      </c>
      <c r="U180"/>
      <c r="V180"/>
    </row>
    <row r="181" spans="1:22" x14ac:dyDescent="0.25">
      <c r="A181" t="s">
        <v>372</v>
      </c>
      <c r="C181" s="7">
        <v>75.5</v>
      </c>
      <c r="D181" s="7">
        <v>40.700000000000003</v>
      </c>
      <c r="E181" s="7">
        <v>587.6</v>
      </c>
      <c r="F181" s="7">
        <v>506</v>
      </c>
      <c r="G181" s="7">
        <v>485.8</v>
      </c>
      <c r="H181" s="7">
        <v>507.90000000000003</v>
      </c>
      <c r="I181" s="7">
        <v>1438.9000000000003</v>
      </c>
      <c r="J181" s="7">
        <v>61.1</v>
      </c>
      <c r="L181" s="7">
        <v>167.3</v>
      </c>
      <c r="M181" s="7">
        <v>36284.200000000012</v>
      </c>
      <c r="N181" s="7">
        <v>2240</v>
      </c>
      <c r="P181" s="7">
        <v>256.3</v>
      </c>
      <c r="Q181" s="7">
        <f t="shared" si="2"/>
        <v>75.5</v>
      </c>
      <c r="R181" s="7">
        <v>42651.300000000017</v>
      </c>
      <c r="U181"/>
      <c r="V181"/>
    </row>
    <row r="182" spans="1:22" x14ac:dyDescent="0.25">
      <c r="A182" s="7" t="s">
        <v>160</v>
      </c>
      <c r="B182" s="7">
        <v>305.7</v>
      </c>
      <c r="C182" s="7">
        <v>139</v>
      </c>
      <c r="D182" s="7">
        <v>927.5</v>
      </c>
      <c r="E182" s="7">
        <v>544.29999999999995</v>
      </c>
      <c r="F182" s="7">
        <v>492.69999999999993</v>
      </c>
      <c r="G182" s="7">
        <v>428</v>
      </c>
      <c r="H182" s="7">
        <v>2831.1</v>
      </c>
      <c r="I182" s="7">
        <v>3218.5000000000009</v>
      </c>
      <c r="J182" s="7">
        <v>500.2</v>
      </c>
      <c r="K182" s="7">
        <v>78.400000000000006</v>
      </c>
      <c r="M182" s="7">
        <v>98118.500000000175</v>
      </c>
      <c r="N182" s="7">
        <v>2950.3</v>
      </c>
      <c r="O182" s="7">
        <v>746.6</v>
      </c>
      <c r="P182" s="7">
        <v>2981.6000000000004</v>
      </c>
      <c r="Q182" s="7">
        <f t="shared" si="2"/>
        <v>217.4</v>
      </c>
      <c r="R182" s="7">
        <v>114262.40000000018</v>
      </c>
      <c r="U182"/>
      <c r="V182"/>
    </row>
    <row r="183" spans="1:22" x14ac:dyDescent="0.25">
      <c r="A183" t="s">
        <v>161</v>
      </c>
      <c r="D183" s="7">
        <v>289.09999999999997</v>
      </c>
      <c r="E183" s="7">
        <v>589.29999999999995</v>
      </c>
      <c r="F183" s="7">
        <v>278.3</v>
      </c>
      <c r="G183" s="7">
        <v>140.30000000000001</v>
      </c>
      <c r="H183" s="7">
        <v>456</v>
      </c>
      <c r="I183" s="7">
        <v>2534.4</v>
      </c>
      <c r="M183" s="7">
        <v>77091.299999999945</v>
      </c>
      <c r="N183" s="7">
        <v>2410.1999999999998</v>
      </c>
      <c r="O183" s="7">
        <v>551.1</v>
      </c>
      <c r="P183" s="7">
        <v>970.8</v>
      </c>
      <c r="Q183" s="7">
        <f t="shared" si="2"/>
        <v>0</v>
      </c>
      <c r="R183" s="7">
        <v>85310.799999999945</v>
      </c>
      <c r="U183"/>
      <c r="V183"/>
    </row>
    <row r="184" spans="1:22" x14ac:dyDescent="0.25">
      <c r="A184" s="7" t="s">
        <v>162</v>
      </c>
      <c r="B184" s="7">
        <v>103.8</v>
      </c>
      <c r="C184" s="7">
        <v>145.4</v>
      </c>
      <c r="D184" s="7">
        <v>310</v>
      </c>
      <c r="E184" s="7">
        <v>488</v>
      </c>
      <c r="F184" s="7">
        <v>163.19999999999999</v>
      </c>
      <c r="G184" s="7">
        <v>180.8</v>
      </c>
      <c r="H184" s="7">
        <v>334.2</v>
      </c>
      <c r="I184" s="7">
        <v>3267.6999999999989</v>
      </c>
      <c r="K184" s="7">
        <v>59.7</v>
      </c>
      <c r="M184" s="7">
        <v>68396.500000000015</v>
      </c>
      <c r="N184" s="7">
        <v>2736</v>
      </c>
      <c r="O184" s="7">
        <v>653.29999999999995</v>
      </c>
      <c r="P184" s="7">
        <v>341.9</v>
      </c>
      <c r="Q184" s="7">
        <f t="shared" si="2"/>
        <v>205.10000000000002</v>
      </c>
      <c r="R184" s="7">
        <v>77180.500000000015</v>
      </c>
      <c r="U184"/>
      <c r="V184"/>
    </row>
    <row r="185" spans="1:22" x14ac:dyDescent="0.25">
      <c r="A185" s="7" t="s">
        <v>178</v>
      </c>
      <c r="B185" s="7">
        <v>112</v>
      </c>
      <c r="D185" s="7">
        <v>787.30000000000007</v>
      </c>
      <c r="E185" s="7">
        <v>985.40000000000009</v>
      </c>
      <c r="F185" s="7">
        <v>105.2</v>
      </c>
      <c r="G185" s="7">
        <v>597.4</v>
      </c>
      <c r="I185" s="7">
        <v>3486.2000000000007</v>
      </c>
      <c r="J185" s="7">
        <v>138</v>
      </c>
      <c r="M185" s="7">
        <v>56766.499999999985</v>
      </c>
      <c r="N185" s="7">
        <v>2529.4</v>
      </c>
      <c r="O185" s="7">
        <v>502.7</v>
      </c>
      <c r="P185" s="7">
        <v>551.6</v>
      </c>
      <c r="Q185" s="7">
        <f t="shared" si="2"/>
        <v>0</v>
      </c>
      <c r="R185" s="7">
        <v>66561.7</v>
      </c>
      <c r="U185"/>
      <c r="V185"/>
    </row>
    <row r="186" spans="1:22" x14ac:dyDescent="0.25">
      <c r="A186" s="7" t="s">
        <v>179</v>
      </c>
      <c r="C186" s="7">
        <v>374.00000000000006</v>
      </c>
      <c r="D186" s="7">
        <v>1114.3</v>
      </c>
      <c r="E186" s="7">
        <v>2405.9</v>
      </c>
      <c r="F186" s="7">
        <v>93.3</v>
      </c>
      <c r="G186" s="7">
        <v>1058.8</v>
      </c>
      <c r="H186" s="7">
        <v>389.2</v>
      </c>
      <c r="I186" s="7">
        <v>6360.6999999999989</v>
      </c>
      <c r="L186" s="7">
        <v>13.8</v>
      </c>
      <c r="M186" s="7">
        <v>128911.60000000033</v>
      </c>
      <c r="N186" s="7">
        <v>5374.7000000000007</v>
      </c>
      <c r="O186" s="7">
        <v>1114.4000000000001</v>
      </c>
      <c r="P186" s="7">
        <v>1162.3000000000002</v>
      </c>
      <c r="Q186" s="7">
        <f t="shared" si="2"/>
        <v>374.00000000000006</v>
      </c>
      <c r="R186" s="7">
        <v>148373.00000000032</v>
      </c>
      <c r="U186"/>
      <c r="V186"/>
    </row>
    <row r="187" spans="1:22" x14ac:dyDescent="0.25">
      <c r="A187" s="7" t="s">
        <v>180</v>
      </c>
      <c r="B187" s="7">
        <v>10231.099999999999</v>
      </c>
      <c r="C187" s="7">
        <v>461.9</v>
      </c>
      <c r="D187" s="7">
        <v>20641.399999999998</v>
      </c>
      <c r="E187" s="7">
        <v>14596.600000000002</v>
      </c>
      <c r="F187" s="7">
        <v>9483.9999999999982</v>
      </c>
      <c r="G187" s="7">
        <v>6218.5</v>
      </c>
      <c r="H187" s="7">
        <v>8031.9</v>
      </c>
      <c r="I187" s="7">
        <v>103628.90000000002</v>
      </c>
      <c r="J187" s="7">
        <v>2737.9</v>
      </c>
      <c r="K187" s="7">
        <v>635.1</v>
      </c>
      <c r="L187" s="7">
        <v>3155.8999999999996</v>
      </c>
      <c r="M187" s="7">
        <v>343573.49999999953</v>
      </c>
      <c r="N187" s="7">
        <v>20969.000000000004</v>
      </c>
      <c r="O187" s="7">
        <v>3321.1999999999994</v>
      </c>
      <c r="P187" s="7">
        <v>19246.800000000003</v>
      </c>
      <c r="Q187" s="7">
        <f t="shared" si="2"/>
        <v>1097</v>
      </c>
      <c r="R187" s="7">
        <v>566933.6999999996</v>
      </c>
      <c r="U187"/>
      <c r="V187"/>
    </row>
    <row r="188" spans="1:22" x14ac:dyDescent="0.25">
      <c r="A188" s="7" t="s">
        <v>181</v>
      </c>
      <c r="B188" s="7">
        <v>3590.2</v>
      </c>
      <c r="C188" s="7">
        <v>8308.3000000000011</v>
      </c>
      <c r="D188" s="7">
        <v>28377.900000000012</v>
      </c>
      <c r="E188" s="7">
        <v>7415.9000000000005</v>
      </c>
      <c r="F188" s="7">
        <v>2589.6999999999998</v>
      </c>
      <c r="G188" s="7">
        <v>7486.2000000000035</v>
      </c>
      <c r="H188" s="7">
        <v>10694.8</v>
      </c>
      <c r="I188" s="7">
        <v>288548.20000000106</v>
      </c>
      <c r="J188" s="7">
        <v>883.40000000000009</v>
      </c>
      <c r="L188" s="7">
        <v>806.80000000000007</v>
      </c>
      <c r="M188" s="7">
        <v>197771.10000000024</v>
      </c>
      <c r="N188" s="7">
        <v>19748.499999999982</v>
      </c>
      <c r="O188" s="7">
        <v>13139.199999999999</v>
      </c>
      <c r="P188" s="7">
        <v>30698.900000000012</v>
      </c>
      <c r="Q188" s="7">
        <f t="shared" si="2"/>
        <v>8308.3000000000011</v>
      </c>
      <c r="R188" s="7">
        <v>620059.10000000126</v>
      </c>
      <c r="U188"/>
      <c r="V188"/>
    </row>
    <row r="189" spans="1:22" x14ac:dyDescent="0.25">
      <c r="A189" s="7" t="s">
        <v>182</v>
      </c>
      <c r="B189" s="7">
        <v>6171.3</v>
      </c>
      <c r="C189" s="7">
        <v>2432.6999999999998</v>
      </c>
      <c r="D189" s="7">
        <v>15605.399999999994</v>
      </c>
      <c r="E189" s="7">
        <v>3636.2000000000007</v>
      </c>
      <c r="F189" s="7">
        <v>4680.8</v>
      </c>
      <c r="G189" s="7">
        <v>4392.3</v>
      </c>
      <c r="H189" s="7">
        <v>2481.1</v>
      </c>
      <c r="I189" s="7">
        <v>54372.400000000031</v>
      </c>
      <c r="J189" s="7">
        <v>1124.3</v>
      </c>
      <c r="K189" s="7">
        <v>200</v>
      </c>
      <c r="L189" s="7">
        <v>247.7</v>
      </c>
      <c r="M189" s="7">
        <v>390526.00000000017</v>
      </c>
      <c r="N189" s="7">
        <v>17691.8</v>
      </c>
      <c r="O189" s="7">
        <v>1437.6</v>
      </c>
      <c r="P189" s="7">
        <v>22642.900000000005</v>
      </c>
      <c r="Q189" s="7">
        <f t="shared" si="2"/>
        <v>2632.7</v>
      </c>
      <c r="R189" s="7">
        <v>527642.50000000012</v>
      </c>
      <c r="U189"/>
      <c r="V189"/>
    </row>
    <row r="190" spans="1:22" x14ac:dyDescent="0.25">
      <c r="A190" s="7" t="s">
        <v>183</v>
      </c>
      <c r="B190" s="7">
        <v>508</v>
      </c>
      <c r="C190" s="7">
        <v>205</v>
      </c>
      <c r="D190" s="7">
        <v>93.8</v>
      </c>
      <c r="E190" s="7">
        <v>640.5</v>
      </c>
      <c r="F190" s="7">
        <v>299.39999999999998</v>
      </c>
      <c r="G190" s="7">
        <v>203.9</v>
      </c>
      <c r="H190" s="7">
        <v>798.9</v>
      </c>
      <c r="I190" s="7">
        <v>1400</v>
      </c>
      <c r="K190" s="7">
        <v>53.5</v>
      </c>
      <c r="M190" s="7">
        <v>37939.700000000004</v>
      </c>
      <c r="N190" s="7">
        <v>1705</v>
      </c>
      <c r="O190" s="7">
        <v>61.1</v>
      </c>
      <c r="P190" s="7">
        <v>1051.4000000000001</v>
      </c>
      <c r="Q190" s="7">
        <f t="shared" si="2"/>
        <v>258.5</v>
      </c>
      <c r="R190" s="7">
        <v>44960.200000000004</v>
      </c>
      <c r="U190"/>
      <c r="V190"/>
    </row>
    <row r="191" spans="1:22" x14ac:dyDescent="0.25">
      <c r="A191" s="7" t="s">
        <v>270</v>
      </c>
      <c r="B191" s="7">
        <v>6111.6</v>
      </c>
      <c r="C191" s="7">
        <v>1550.9999999999998</v>
      </c>
      <c r="D191" s="7">
        <v>13649.900000000003</v>
      </c>
      <c r="E191" s="7">
        <v>4309.3999999999987</v>
      </c>
      <c r="F191" s="7">
        <v>6061.7999999999993</v>
      </c>
      <c r="G191" s="7">
        <v>3651.4999999999995</v>
      </c>
      <c r="H191" s="7">
        <v>2545.3999999999996</v>
      </c>
      <c r="I191" s="7">
        <v>175742.3000000006</v>
      </c>
      <c r="J191" s="7">
        <v>2124.9</v>
      </c>
      <c r="L191" s="7">
        <v>299.3</v>
      </c>
      <c r="M191" s="7">
        <v>289852.10000000009</v>
      </c>
      <c r="N191" s="7">
        <v>16007.1</v>
      </c>
      <c r="O191" s="7">
        <v>1456.6999999999998</v>
      </c>
      <c r="P191" s="7">
        <v>21772.600000000006</v>
      </c>
      <c r="Q191" s="7">
        <f t="shared" si="2"/>
        <v>1550.9999999999998</v>
      </c>
      <c r="R191" s="7">
        <v>545135.60000000068</v>
      </c>
      <c r="U191"/>
      <c r="V191"/>
    </row>
    <row r="192" spans="1:22" x14ac:dyDescent="0.25">
      <c r="A192" s="7" t="s">
        <v>184</v>
      </c>
      <c r="B192" s="7">
        <v>2444.1000000000004</v>
      </c>
      <c r="C192" s="7">
        <v>193.49999999999997</v>
      </c>
      <c r="D192" s="7">
        <v>46620.400000000045</v>
      </c>
      <c r="E192" s="7">
        <v>2823.8</v>
      </c>
      <c r="F192" s="7">
        <v>697.90000000000009</v>
      </c>
      <c r="G192" s="7">
        <v>1241.9000000000001</v>
      </c>
      <c r="H192" s="7">
        <v>519.5</v>
      </c>
      <c r="I192" s="7">
        <v>34635.599999999977</v>
      </c>
      <c r="J192" s="7">
        <v>191</v>
      </c>
      <c r="L192" s="7">
        <v>376.3</v>
      </c>
      <c r="M192" s="7">
        <v>105029.30000000003</v>
      </c>
      <c r="N192" s="7">
        <v>6471.2</v>
      </c>
      <c r="P192" s="7">
        <v>27752.5</v>
      </c>
      <c r="Q192" s="7">
        <f t="shared" si="2"/>
        <v>193.49999999999997</v>
      </c>
      <c r="R192" s="7">
        <v>228997.00000000006</v>
      </c>
      <c r="U192"/>
      <c r="V192"/>
    </row>
    <row r="193" spans="1:22" x14ac:dyDescent="0.25">
      <c r="A193" s="7" t="s">
        <v>186</v>
      </c>
      <c r="B193" s="7">
        <v>697.59999999999991</v>
      </c>
      <c r="C193" s="7">
        <v>213.60000000000002</v>
      </c>
      <c r="D193" s="7">
        <v>2032.2</v>
      </c>
      <c r="E193" s="7">
        <v>2263.5</v>
      </c>
      <c r="G193" s="7">
        <v>1005.1</v>
      </c>
      <c r="H193" s="7">
        <v>1422.8000000000002</v>
      </c>
      <c r="I193" s="7">
        <v>3726.5000000000005</v>
      </c>
      <c r="J193" s="7">
        <v>218</v>
      </c>
      <c r="L193" s="7">
        <v>21.3</v>
      </c>
      <c r="M193" s="7">
        <v>107315.49999999994</v>
      </c>
      <c r="N193" s="7">
        <v>2204</v>
      </c>
      <c r="O193" s="7">
        <v>1322.5000000000002</v>
      </c>
      <c r="P193" s="7">
        <v>3481.1</v>
      </c>
      <c r="Q193" s="7">
        <f t="shared" si="2"/>
        <v>213.60000000000002</v>
      </c>
      <c r="R193" s="7">
        <v>125923.69999999995</v>
      </c>
      <c r="U193"/>
      <c r="V193"/>
    </row>
    <row r="194" spans="1:22" x14ac:dyDescent="0.25">
      <c r="A194" s="7" t="s">
        <v>187</v>
      </c>
      <c r="B194" s="7">
        <v>7168.8</v>
      </c>
      <c r="C194" s="7">
        <v>12604.500000000004</v>
      </c>
      <c r="D194" s="7">
        <v>86926.299999999988</v>
      </c>
      <c r="E194" s="7">
        <v>17117.600000000002</v>
      </c>
      <c r="F194" s="7">
        <v>8370.6</v>
      </c>
      <c r="G194" s="7">
        <v>13088.400000000005</v>
      </c>
      <c r="H194" s="7">
        <v>7555.3000000000011</v>
      </c>
      <c r="I194" s="7">
        <v>459644.3999999988</v>
      </c>
      <c r="J194" s="7">
        <v>10757.799999999997</v>
      </c>
      <c r="K194" s="7">
        <v>90</v>
      </c>
      <c r="L194" s="7">
        <v>1609.1</v>
      </c>
      <c r="M194" s="7">
        <v>468692.60000000003</v>
      </c>
      <c r="N194" s="7">
        <v>75896.800000000017</v>
      </c>
      <c r="O194" s="7">
        <v>18375.400000000001</v>
      </c>
      <c r="P194" s="7">
        <v>116126.99999999997</v>
      </c>
      <c r="Q194" s="7">
        <f t="shared" si="2"/>
        <v>12694.500000000004</v>
      </c>
      <c r="R194" s="7">
        <v>1304024.5999999987</v>
      </c>
      <c r="U194"/>
      <c r="V194"/>
    </row>
    <row r="195" spans="1:22" x14ac:dyDescent="0.25">
      <c r="A195" s="7" t="s">
        <v>188</v>
      </c>
      <c r="B195" s="7">
        <v>3272.1</v>
      </c>
      <c r="D195" s="7">
        <v>935.2</v>
      </c>
      <c r="E195" s="7">
        <v>525.70000000000005</v>
      </c>
      <c r="F195" s="7">
        <v>194.5</v>
      </c>
      <c r="G195" s="7">
        <v>674.8</v>
      </c>
      <c r="H195" s="7">
        <v>985.5</v>
      </c>
      <c r="I195" s="7">
        <v>800.9</v>
      </c>
      <c r="J195" s="7">
        <v>293.89999999999998</v>
      </c>
      <c r="L195" s="7">
        <v>61.2</v>
      </c>
      <c r="M195" s="7">
        <v>53123.200000000004</v>
      </c>
      <c r="N195" s="7">
        <v>3359</v>
      </c>
      <c r="O195" s="7">
        <v>276.2</v>
      </c>
      <c r="P195" s="7">
        <v>574.70000000000005</v>
      </c>
      <c r="Q195" s="7">
        <f t="shared" si="2"/>
        <v>0</v>
      </c>
      <c r="R195" s="7">
        <v>65076.899999999994</v>
      </c>
      <c r="U195"/>
      <c r="V195"/>
    </row>
    <row r="196" spans="1:22" x14ac:dyDescent="0.25">
      <c r="A196" s="7" t="s">
        <v>189</v>
      </c>
      <c r="B196" s="7">
        <v>86</v>
      </c>
      <c r="C196" s="7">
        <v>391.59999999999997</v>
      </c>
      <c r="D196" s="7">
        <v>902.4</v>
      </c>
      <c r="E196" s="7">
        <v>1437.3</v>
      </c>
      <c r="F196" s="7">
        <v>763.6</v>
      </c>
      <c r="G196" s="7">
        <v>379.3</v>
      </c>
      <c r="H196" s="7">
        <v>1666.6000000000001</v>
      </c>
      <c r="I196" s="7">
        <v>9208.6000000000022</v>
      </c>
      <c r="J196" s="7">
        <v>2225.6999999999998</v>
      </c>
      <c r="L196" s="7">
        <v>414.9</v>
      </c>
      <c r="M196" s="7">
        <v>161531.40000000017</v>
      </c>
      <c r="N196" s="7">
        <v>3551.1999999999994</v>
      </c>
      <c r="O196" s="7">
        <v>984.7</v>
      </c>
      <c r="P196" s="7">
        <v>4005.0000000000005</v>
      </c>
      <c r="Q196" s="7">
        <f t="shared" ref="Q196:Q215" si="3">+K196+C196</f>
        <v>391.59999999999997</v>
      </c>
      <c r="R196" s="7">
        <v>187548.30000000019</v>
      </c>
      <c r="U196"/>
      <c r="V196"/>
    </row>
    <row r="197" spans="1:22" x14ac:dyDescent="0.25">
      <c r="A197" s="7" t="s">
        <v>271</v>
      </c>
      <c r="B197" s="7">
        <v>1249.5</v>
      </c>
      <c r="C197" s="7">
        <v>159.69999999999999</v>
      </c>
      <c r="D197" s="7">
        <v>658.9</v>
      </c>
      <c r="E197" s="7">
        <v>1095.2</v>
      </c>
      <c r="F197" s="7">
        <v>3189.2999999999997</v>
      </c>
      <c r="G197" s="7">
        <v>202</v>
      </c>
      <c r="H197" s="7">
        <v>467.7</v>
      </c>
      <c r="I197" s="7">
        <v>6185.4999999999982</v>
      </c>
      <c r="L197" s="7">
        <v>798</v>
      </c>
      <c r="M197" s="7">
        <v>48512.69999999999</v>
      </c>
      <c r="N197" s="7">
        <v>2819.8</v>
      </c>
      <c r="O197" s="7">
        <v>850.1</v>
      </c>
      <c r="P197" s="7">
        <v>820.40000000000009</v>
      </c>
      <c r="Q197" s="7">
        <f t="shared" si="3"/>
        <v>159.69999999999999</v>
      </c>
      <c r="R197" s="7">
        <v>67008.799999999988</v>
      </c>
      <c r="U197"/>
      <c r="V197"/>
    </row>
    <row r="198" spans="1:22" x14ac:dyDescent="0.25">
      <c r="A198" s="7" t="s">
        <v>190</v>
      </c>
      <c r="B198" s="7">
        <v>298.39999999999998</v>
      </c>
      <c r="C198" s="7">
        <v>331.3</v>
      </c>
      <c r="D198" s="7">
        <v>1454.6999999999998</v>
      </c>
      <c r="E198" s="7">
        <v>2489.7999999999997</v>
      </c>
      <c r="F198" s="7">
        <v>1293</v>
      </c>
      <c r="G198" s="7">
        <v>1688.3000000000002</v>
      </c>
      <c r="H198" s="7">
        <v>683.8</v>
      </c>
      <c r="I198" s="7">
        <v>10465.700000000001</v>
      </c>
      <c r="J198" s="7">
        <v>207</v>
      </c>
      <c r="L198" s="7">
        <v>340</v>
      </c>
      <c r="M198" s="7">
        <v>180158.8000000001</v>
      </c>
      <c r="N198" s="7">
        <v>6590.6</v>
      </c>
      <c r="O198" s="7">
        <v>2048.1999999999998</v>
      </c>
      <c r="P198" s="7">
        <v>2803.2999999999997</v>
      </c>
      <c r="Q198" s="7">
        <f t="shared" si="3"/>
        <v>331.3</v>
      </c>
      <c r="R198" s="7">
        <v>210852.90000000011</v>
      </c>
      <c r="U198"/>
      <c r="V198"/>
    </row>
    <row r="199" spans="1:22" x14ac:dyDescent="0.25">
      <c r="A199" s="7" t="s">
        <v>191</v>
      </c>
      <c r="B199" s="7">
        <v>5925.4</v>
      </c>
      <c r="C199" s="7">
        <v>4979.7</v>
      </c>
      <c r="D199" s="7">
        <v>3986.6000000000004</v>
      </c>
      <c r="E199" s="7">
        <v>3115.8999999999996</v>
      </c>
      <c r="F199" s="7">
        <v>1641.1</v>
      </c>
      <c r="G199" s="7">
        <v>869.5</v>
      </c>
      <c r="H199" s="7">
        <v>4231.5</v>
      </c>
      <c r="I199" s="7">
        <v>39268.9</v>
      </c>
      <c r="J199" s="7">
        <v>262.3</v>
      </c>
      <c r="K199" s="7">
        <v>225.3</v>
      </c>
      <c r="L199" s="7">
        <v>484</v>
      </c>
      <c r="M199" s="7">
        <v>170928.89999999988</v>
      </c>
      <c r="N199" s="7">
        <v>10941.8</v>
      </c>
      <c r="O199" s="7">
        <v>4619.9000000000005</v>
      </c>
      <c r="P199" s="7">
        <v>8682.6999999999989</v>
      </c>
      <c r="Q199" s="7">
        <f t="shared" si="3"/>
        <v>5205</v>
      </c>
      <c r="R199" s="7">
        <v>260163.49999999988</v>
      </c>
      <c r="U199"/>
      <c r="V199"/>
    </row>
    <row r="200" spans="1:22" x14ac:dyDescent="0.25">
      <c r="A200" s="7" t="s">
        <v>192</v>
      </c>
      <c r="B200" s="7">
        <v>77.900000000000006</v>
      </c>
      <c r="C200" s="7">
        <v>289.10000000000002</v>
      </c>
      <c r="D200" s="7">
        <v>1211.5999999999999</v>
      </c>
      <c r="E200" s="7">
        <v>955.59999999999991</v>
      </c>
      <c r="F200" s="7">
        <v>951.30000000000018</v>
      </c>
      <c r="G200" s="7">
        <v>419.3</v>
      </c>
      <c r="I200" s="7">
        <v>9710.4000000000033</v>
      </c>
      <c r="J200" s="7">
        <v>1828.6</v>
      </c>
      <c r="M200" s="7">
        <v>59749.10000000002</v>
      </c>
      <c r="N200" s="7">
        <v>2679</v>
      </c>
      <c r="O200" s="7">
        <v>782.3</v>
      </c>
      <c r="P200" s="7">
        <v>2256.6</v>
      </c>
      <c r="Q200" s="7">
        <f t="shared" si="3"/>
        <v>289.10000000000002</v>
      </c>
      <c r="R200" s="7">
        <v>80910.800000000032</v>
      </c>
      <c r="U200"/>
      <c r="V200"/>
    </row>
    <row r="201" spans="1:22" x14ac:dyDescent="0.25">
      <c r="A201" s="7" t="s">
        <v>193</v>
      </c>
      <c r="B201" s="7">
        <v>901.1</v>
      </c>
      <c r="C201" s="7">
        <v>153</v>
      </c>
      <c r="D201" s="7">
        <v>2842.6</v>
      </c>
      <c r="E201" s="7">
        <v>1016.6999999999999</v>
      </c>
      <c r="F201" s="7">
        <v>1104.5</v>
      </c>
      <c r="G201" s="7">
        <v>659.2</v>
      </c>
      <c r="H201" s="7">
        <v>1188.7</v>
      </c>
      <c r="I201" s="7">
        <v>20367.89999999998</v>
      </c>
      <c r="J201" s="7">
        <v>462.4</v>
      </c>
      <c r="M201" s="7">
        <v>165867.80000000005</v>
      </c>
      <c r="N201" s="7">
        <v>6175.3</v>
      </c>
      <c r="O201" s="7">
        <v>411.20000000000005</v>
      </c>
      <c r="P201" s="7">
        <v>1575.1000000000001</v>
      </c>
      <c r="Q201" s="7">
        <f t="shared" si="3"/>
        <v>153</v>
      </c>
      <c r="R201" s="7">
        <v>202725.50000000003</v>
      </c>
      <c r="U201"/>
      <c r="V201"/>
    </row>
    <row r="202" spans="1:22" x14ac:dyDescent="0.25">
      <c r="A202" s="7" t="s">
        <v>194</v>
      </c>
      <c r="B202" s="7">
        <v>260</v>
      </c>
      <c r="C202" s="7">
        <v>12553.499999999998</v>
      </c>
      <c r="D202" s="7">
        <v>11599.200000000003</v>
      </c>
      <c r="E202" s="7">
        <v>2873.3</v>
      </c>
      <c r="F202" s="7">
        <v>948</v>
      </c>
      <c r="G202" s="7">
        <v>735.6</v>
      </c>
      <c r="H202" s="7">
        <v>720.9</v>
      </c>
      <c r="I202" s="7">
        <v>37269.700000000019</v>
      </c>
      <c r="J202" s="7">
        <v>469.6</v>
      </c>
      <c r="K202" s="7">
        <v>5000</v>
      </c>
      <c r="M202" s="7">
        <v>252950.79999999993</v>
      </c>
      <c r="N202" s="7">
        <v>16875.100000000002</v>
      </c>
      <c r="O202" s="7">
        <v>1846.5</v>
      </c>
      <c r="P202" s="7">
        <v>10270.500000000002</v>
      </c>
      <c r="Q202" s="7">
        <f t="shared" si="3"/>
        <v>17553.5</v>
      </c>
      <c r="R202" s="7">
        <v>354372.69999999995</v>
      </c>
      <c r="U202"/>
      <c r="V202"/>
    </row>
    <row r="203" spans="1:22" x14ac:dyDescent="0.25">
      <c r="A203" s="7" t="s">
        <v>195</v>
      </c>
      <c r="B203" s="7">
        <v>618.4</v>
      </c>
      <c r="C203" s="7">
        <v>1656</v>
      </c>
      <c r="D203" s="7">
        <v>2066.6</v>
      </c>
      <c r="E203" s="7">
        <v>2962.3999999999996</v>
      </c>
      <c r="F203" s="7">
        <v>1337.4</v>
      </c>
      <c r="G203" s="7">
        <v>915.1</v>
      </c>
      <c r="H203" s="7">
        <v>652.20000000000005</v>
      </c>
      <c r="I203" s="7">
        <v>7629.5</v>
      </c>
      <c r="J203" s="7">
        <v>1045</v>
      </c>
      <c r="L203" s="7">
        <v>1258</v>
      </c>
      <c r="M203" s="7">
        <v>80205.199999999895</v>
      </c>
      <c r="N203" s="7">
        <v>4341.8999999999996</v>
      </c>
      <c r="O203" s="7">
        <v>1708.1</v>
      </c>
      <c r="P203" s="7">
        <v>3343.9000000000005</v>
      </c>
      <c r="Q203" s="7">
        <f t="shared" si="3"/>
        <v>1656</v>
      </c>
      <c r="R203" s="7">
        <v>109739.6999999999</v>
      </c>
      <c r="U203"/>
      <c r="V203"/>
    </row>
    <row r="204" spans="1:22" x14ac:dyDescent="0.25">
      <c r="A204" s="7" t="s">
        <v>196</v>
      </c>
      <c r="B204" s="7">
        <v>5176.2000000000007</v>
      </c>
      <c r="C204" s="7">
        <v>1649.7</v>
      </c>
      <c r="D204" s="7">
        <v>18797.800000000007</v>
      </c>
      <c r="E204" s="7">
        <v>5536.1</v>
      </c>
      <c r="F204" s="7">
        <v>3415.0999999999995</v>
      </c>
      <c r="G204" s="7">
        <v>4774.2</v>
      </c>
      <c r="H204" s="7">
        <v>3864.2000000000003</v>
      </c>
      <c r="I204" s="7">
        <v>134199.40000000037</v>
      </c>
      <c r="J204" s="7">
        <v>9791.1</v>
      </c>
      <c r="K204" s="7">
        <v>506.40000000000003</v>
      </c>
      <c r="M204" s="7">
        <v>387768.19999999966</v>
      </c>
      <c r="N204" s="7">
        <v>18181.900000000001</v>
      </c>
      <c r="O204" s="7">
        <v>4934.7000000000007</v>
      </c>
      <c r="P204" s="7">
        <v>26033.699999999993</v>
      </c>
      <c r="Q204" s="7">
        <f t="shared" si="3"/>
        <v>2156.1</v>
      </c>
      <c r="R204" s="7">
        <v>624628.69999999995</v>
      </c>
      <c r="U204"/>
      <c r="V204"/>
    </row>
    <row r="205" spans="1:22" x14ac:dyDescent="0.25">
      <c r="A205" s="7" t="s">
        <v>197</v>
      </c>
      <c r="B205" s="7">
        <v>39.6</v>
      </c>
      <c r="C205" s="7">
        <v>715</v>
      </c>
      <c r="D205" s="7">
        <v>1891.8000000000002</v>
      </c>
      <c r="E205" s="7">
        <v>1234.5999999999999</v>
      </c>
      <c r="F205" s="7">
        <v>734.8</v>
      </c>
      <c r="G205" s="7">
        <v>178</v>
      </c>
      <c r="H205" s="7">
        <v>926.8</v>
      </c>
      <c r="I205" s="7">
        <v>15806.699999999999</v>
      </c>
      <c r="J205" s="7">
        <v>181.9</v>
      </c>
      <c r="K205" s="7">
        <v>85.5</v>
      </c>
      <c r="M205" s="7">
        <v>76460.000000000116</v>
      </c>
      <c r="N205" s="7">
        <v>3946.7000000000003</v>
      </c>
      <c r="O205" s="7">
        <v>845.8</v>
      </c>
      <c r="P205" s="7">
        <v>1502.1</v>
      </c>
      <c r="Q205" s="7">
        <f t="shared" si="3"/>
        <v>800.5</v>
      </c>
      <c r="R205" s="7">
        <v>104549.30000000012</v>
      </c>
      <c r="U205"/>
      <c r="V205"/>
    </row>
    <row r="206" spans="1:22" x14ac:dyDescent="0.25">
      <c r="A206" s="7" t="s">
        <v>198</v>
      </c>
      <c r="B206" s="7">
        <v>5428.2999999999993</v>
      </c>
      <c r="C206" s="7">
        <v>2873.6</v>
      </c>
      <c r="D206" s="7">
        <v>28588.199999999993</v>
      </c>
      <c r="E206" s="7">
        <v>6910</v>
      </c>
      <c r="F206" s="7">
        <v>3939</v>
      </c>
      <c r="G206" s="7">
        <v>2869.2000000000003</v>
      </c>
      <c r="H206" s="7">
        <v>6570.3</v>
      </c>
      <c r="I206" s="7">
        <v>158182.99999999983</v>
      </c>
      <c r="J206" s="7">
        <v>615.1</v>
      </c>
      <c r="K206" s="7">
        <v>122.1</v>
      </c>
      <c r="L206" s="7">
        <v>193.7</v>
      </c>
      <c r="M206" s="7">
        <v>353297.19999999995</v>
      </c>
      <c r="N206" s="7">
        <v>22344.5</v>
      </c>
      <c r="O206" s="7">
        <v>9714.6</v>
      </c>
      <c r="P206" s="7">
        <v>18168.399999999998</v>
      </c>
      <c r="Q206" s="7">
        <f t="shared" si="3"/>
        <v>2995.7</v>
      </c>
      <c r="R206" s="7">
        <v>619817.19999999972</v>
      </c>
      <c r="U206"/>
      <c r="V206"/>
    </row>
    <row r="207" spans="1:22" x14ac:dyDescent="0.25">
      <c r="A207" s="7" t="s">
        <v>201</v>
      </c>
      <c r="B207" s="7">
        <v>5164.7</v>
      </c>
      <c r="C207" s="7">
        <v>3382.4</v>
      </c>
      <c r="D207" s="7">
        <v>61115.200000000019</v>
      </c>
      <c r="E207" s="7">
        <v>10267.800000000001</v>
      </c>
      <c r="F207" s="7">
        <v>3283.0999999999995</v>
      </c>
      <c r="G207" s="7">
        <v>6839.0999999999985</v>
      </c>
      <c r="H207" s="7">
        <v>13589.199999999999</v>
      </c>
      <c r="I207" s="7">
        <v>165678.09999999963</v>
      </c>
      <c r="J207" s="7">
        <v>1529.1000000000001</v>
      </c>
      <c r="K207" s="7">
        <v>221.5</v>
      </c>
      <c r="L207" s="7">
        <v>1396.9</v>
      </c>
      <c r="M207" s="7">
        <v>530179.89999999979</v>
      </c>
      <c r="N207" s="7">
        <v>31991.1</v>
      </c>
      <c r="O207" s="7">
        <v>2578.6000000000004</v>
      </c>
      <c r="P207" s="7">
        <v>63776.69999999999</v>
      </c>
      <c r="Q207" s="7">
        <f t="shared" si="3"/>
        <v>3603.9</v>
      </c>
      <c r="R207" s="7">
        <v>900993.39999999932</v>
      </c>
      <c r="U207"/>
      <c r="V207"/>
    </row>
    <row r="208" spans="1:22" x14ac:dyDescent="0.25">
      <c r="A208" s="7" t="s">
        <v>199</v>
      </c>
      <c r="C208" s="7">
        <v>189</v>
      </c>
      <c r="D208" s="7">
        <v>502.9</v>
      </c>
      <c r="E208" s="7">
        <v>399.4</v>
      </c>
      <c r="F208" s="7">
        <v>290</v>
      </c>
      <c r="G208" s="7">
        <v>446.7</v>
      </c>
      <c r="H208" s="7">
        <v>713.80000000000007</v>
      </c>
      <c r="I208" s="7">
        <v>3701</v>
      </c>
      <c r="M208" s="7">
        <v>48414.399999999965</v>
      </c>
      <c r="N208" s="7">
        <v>2262.1</v>
      </c>
      <c r="O208" s="7">
        <v>1609.9</v>
      </c>
      <c r="P208" s="7">
        <v>1566</v>
      </c>
      <c r="Q208" s="7">
        <f t="shared" si="3"/>
        <v>189</v>
      </c>
      <c r="R208" s="7">
        <v>60095.199999999968</v>
      </c>
      <c r="U208"/>
      <c r="V208"/>
    </row>
    <row r="209" spans="1:22" x14ac:dyDescent="0.25">
      <c r="A209" s="7" t="s">
        <v>202</v>
      </c>
      <c r="B209" s="7">
        <v>438.70000000000005</v>
      </c>
      <c r="C209" s="7">
        <v>366.6</v>
      </c>
      <c r="D209" s="7">
        <v>6959.2999999999993</v>
      </c>
      <c r="E209" s="7">
        <v>3271.1000000000004</v>
      </c>
      <c r="F209" s="7">
        <v>2862.4999999999995</v>
      </c>
      <c r="G209" s="7">
        <v>889.2</v>
      </c>
      <c r="H209" s="7">
        <v>2054.1000000000004</v>
      </c>
      <c r="I209" s="7">
        <v>37829.9</v>
      </c>
      <c r="J209" s="7">
        <v>941.3</v>
      </c>
      <c r="M209" s="7">
        <v>181524.29999999981</v>
      </c>
      <c r="N209" s="7">
        <v>5922.1</v>
      </c>
      <c r="O209" s="7">
        <v>3744.7999999999997</v>
      </c>
      <c r="P209" s="7">
        <v>4890.7999999999984</v>
      </c>
      <c r="Q209" s="7">
        <f t="shared" si="3"/>
        <v>366.6</v>
      </c>
      <c r="R209" s="7">
        <v>251694.69999999981</v>
      </c>
      <c r="U209"/>
      <c r="V209"/>
    </row>
    <row r="210" spans="1:22" x14ac:dyDescent="0.25">
      <c r="A210" s="7" t="s">
        <v>203</v>
      </c>
      <c r="B210" s="7">
        <v>111.5</v>
      </c>
      <c r="C210" s="7">
        <v>177.1</v>
      </c>
      <c r="D210" s="7">
        <v>100.6</v>
      </c>
      <c r="E210" s="7">
        <v>101.3</v>
      </c>
      <c r="F210" s="7">
        <v>490</v>
      </c>
      <c r="G210" s="7">
        <v>558.90000000000009</v>
      </c>
      <c r="H210" s="7">
        <v>256.8</v>
      </c>
      <c r="I210" s="7">
        <v>571.29999999999995</v>
      </c>
      <c r="J210" s="7">
        <v>45.9</v>
      </c>
      <c r="M210" s="7">
        <v>41077.799999999988</v>
      </c>
      <c r="N210" s="7">
        <v>3085.1</v>
      </c>
      <c r="P210" s="7">
        <v>1090.5999999999999</v>
      </c>
      <c r="Q210" s="7">
        <f t="shared" si="3"/>
        <v>177.1</v>
      </c>
      <c r="R210" s="7">
        <v>47666.899999999987</v>
      </c>
      <c r="U210"/>
      <c r="V210"/>
    </row>
    <row r="211" spans="1:22" x14ac:dyDescent="0.25">
      <c r="A211" s="7" t="s">
        <v>204</v>
      </c>
      <c r="B211" s="7">
        <v>70.2</v>
      </c>
      <c r="C211" s="7">
        <v>748</v>
      </c>
      <c r="D211" s="7">
        <v>9878</v>
      </c>
      <c r="E211" s="7">
        <v>1796.3</v>
      </c>
      <c r="F211" s="7">
        <v>371</v>
      </c>
      <c r="G211" s="7">
        <v>161</v>
      </c>
      <c r="H211" s="7">
        <v>920.9</v>
      </c>
      <c r="I211" s="7">
        <v>22439.799999999992</v>
      </c>
      <c r="J211" s="7">
        <v>825.2</v>
      </c>
      <c r="L211" s="7">
        <v>241.6</v>
      </c>
      <c r="M211" s="7">
        <v>149881.69999999995</v>
      </c>
      <c r="N211" s="7">
        <v>6026.3</v>
      </c>
      <c r="O211" s="7">
        <v>1651.6999999999998</v>
      </c>
      <c r="P211" s="7">
        <v>4706.1000000000004</v>
      </c>
      <c r="Q211" s="7">
        <f t="shared" si="3"/>
        <v>748</v>
      </c>
      <c r="R211" s="7">
        <v>199717.79999999996</v>
      </c>
      <c r="U211"/>
      <c r="V211"/>
    </row>
    <row r="212" spans="1:22" x14ac:dyDescent="0.25">
      <c r="A212" s="7" t="s">
        <v>205</v>
      </c>
      <c r="B212" s="7">
        <v>203.3</v>
      </c>
      <c r="C212" s="7">
        <v>231.3</v>
      </c>
      <c r="D212" s="7">
        <v>3007.5</v>
      </c>
      <c r="E212" s="7">
        <v>1539.6</v>
      </c>
      <c r="F212" s="7">
        <v>2303.8000000000002</v>
      </c>
      <c r="G212" s="7">
        <v>283</v>
      </c>
      <c r="H212" s="7">
        <v>285.09999999999997</v>
      </c>
      <c r="I212" s="7">
        <v>32880.900000000009</v>
      </c>
      <c r="J212" s="7">
        <v>1441.6</v>
      </c>
      <c r="M212" s="7">
        <v>133845.69999999992</v>
      </c>
      <c r="N212" s="7">
        <v>2784</v>
      </c>
      <c r="O212" s="7">
        <v>3693.6</v>
      </c>
      <c r="P212" s="7">
        <v>1619.3</v>
      </c>
      <c r="Q212" s="7">
        <f t="shared" si="3"/>
        <v>231.3</v>
      </c>
      <c r="R212" s="7">
        <v>184118.69999999992</v>
      </c>
      <c r="U212"/>
      <c r="V212"/>
    </row>
    <row r="213" spans="1:22" x14ac:dyDescent="0.25">
      <c r="A213" s="7" t="s">
        <v>200</v>
      </c>
      <c r="B213" s="7">
        <v>269.39999999999998</v>
      </c>
      <c r="C213" s="7">
        <v>1613.2999999999997</v>
      </c>
      <c r="D213" s="7">
        <v>13689.199999999999</v>
      </c>
      <c r="E213" s="7">
        <v>3680.4</v>
      </c>
      <c r="F213" s="7">
        <v>26253.1</v>
      </c>
      <c r="G213" s="7">
        <v>616.70000000000005</v>
      </c>
      <c r="H213" s="7">
        <v>905.69999999999993</v>
      </c>
      <c r="I213" s="7">
        <v>43509.299999999981</v>
      </c>
      <c r="J213" s="7">
        <v>454.80000000000007</v>
      </c>
      <c r="K213" s="7">
        <v>76.5</v>
      </c>
      <c r="L213" s="7">
        <v>1200.9999999999998</v>
      </c>
      <c r="M213" s="7">
        <v>169742.89999999959</v>
      </c>
      <c r="N213" s="7">
        <v>7655.5</v>
      </c>
      <c r="O213" s="7">
        <v>9927.2999999999993</v>
      </c>
      <c r="P213" s="7">
        <v>10788.399999999998</v>
      </c>
      <c r="Q213" s="7">
        <f t="shared" si="3"/>
        <v>1689.7999999999997</v>
      </c>
      <c r="R213" s="7">
        <v>290383.49999999959</v>
      </c>
      <c r="U213"/>
      <c r="V213"/>
    </row>
    <row r="214" spans="1:22" x14ac:dyDescent="0.25">
      <c r="A214" s="7" t="s">
        <v>272</v>
      </c>
      <c r="B214" s="7">
        <v>76</v>
      </c>
      <c r="C214" s="7">
        <v>267.10000000000002</v>
      </c>
      <c r="D214" s="7">
        <v>3227.7999999999997</v>
      </c>
      <c r="E214" s="7">
        <v>2595.2999999999997</v>
      </c>
      <c r="F214" s="7">
        <v>2297.8999999999996</v>
      </c>
      <c r="G214" s="7">
        <v>425.09999999999997</v>
      </c>
      <c r="H214" s="7">
        <v>312.89999999999998</v>
      </c>
      <c r="I214" s="7">
        <v>8601.7000000000044</v>
      </c>
      <c r="J214" s="7">
        <v>366.5</v>
      </c>
      <c r="K214" s="7">
        <v>129.9</v>
      </c>
      <c r="M214" s="7">
        <v>169546.30000000028</v>
      </c>
      <c r="N214" s="7">
        <v>6776.4</v>
      </c>
      <c r="O214" s="7">
        <v>1577.3</v>
      </c>
      <c r="P214" s="7">
        <v>2766.2</v>
      </c>
      <c r="Q214" s="7">
        <f t="shared" si="3"/>
        <v>397</v>
      </c>
      <c r="R214" s="7">
        <v>198966.40000000029</v>
      </c>
    </row>
    <row r="215" spans="1:22" x14ac:dyDescent="0.25">
      <c r="A215" s="7" t="s">
        <v>261</v>
      </c>
      <c r="B215" s="7">
        <v>1095621.8999999994</v>
      </c>
      <c r="C215" s="7">
        <v>1072598.5000000007</v>
      </c>
      <c r="D215" s="7">
        <v>5564759.1999999965</v>
      </c>
      <c r="E215" s="7">
        <v>1226590.5999999999</v>
      </c>
      <c r="F215" s="7">
        <v>1351947</v>
      </c>
      <c r="G215" s="7">
        <v>1035514.9999999999</v>
      </c>
      <c r="H215" s="7">
        <v>892067.3000000004</v>
      </c>
      <c r="I215" s="7">
        <v>21710700.300000012</v>
      </c>
      <c r="J215" s="7">
        <v>452588.99999999983</v>
      </c>
      <c r="K215" s="7">
        <v>52793.799999999996</v>
      </c>
      <c r="L215" s="7">
        <v>246061.39999999994</v>
      </c>
      <c r="M215" s="7">
        <v>47745024.799999997</v>
      </c>
      <c r="N215" s="7">
        <v>3449942.4000000027</v>
      </c>
      <c r="O215" s="7">
        <v>1217865.3000000007</v>
      </c>
      <c r="P215" s="7">
        <v>5054636.1000000006</v>
      </c>
      <c r="Q215" s="7">
        <f t="shared" si="3"/>
        <v>1125392.3000000007</v>
      </c>
      <c r="R215" s="7">
        <v>92168712.600000024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5"/>
  <sheetViews>
    <sheetView workbookViewId="0">
      <selection activeCell="R2" sqref="R2:R3"/>
    </sheetView>
  </sheetViews>
  <sheetFormatPr defaultColWidth="8.7109375" defaultRowHeight="15" x14ac:dyDescent="0.25"/>
  <cols>
    <col min="1" max="1" width="25.7109375" style="7" bestFit="1" customWidth="1"/>
    <col min="2" max="16384" width="8.7109375" style="7"/>
  </cols>
  <sheetData>
    <row r="1" spans="1:20" x14ac:dyDescent="0.25">
      <c r="A1" s="7" t="s">
        <v>273</v>
      </c>
      <c r="B1" s="7" t="s">
        <v>259</v>
      </c>
    </row>
    <row r="2" spans="1:20" x14ac:dyDescent="0.25">
      <c r="A2" s="7" t="s">
        <v>260</v>
      </c>
      <c r="B2" s="7" t="s">
        <v>0</v>
      </c>
      <c r="C2" s="7" t="s">
        <v>1</v>
      </c>
      <c r="D2" s="7" t="s">
        <v>2</v>
      </c>
      <c r="E2" s="7" t="s">
        <v>3</v>
      </c>
      <c r="F2" s="7" t="s">
        <v>4</v>
      </c>
      <c r="G2" s="7" t="s">
        <v>5</v>
      </c>
      <c r="H2" s="7" t="s">
        <v>6</v>
      </c>
      <c r="I2" s="7" t="s">
        <v>230</v>
      </c>
      <c r="J2" s="7" t="s">
        <v>7</v>
      </c>
      <c r="K2" s="7" t="s">
        <v>8</v>
      </c>
      <c r="L2" s="7" t="s">
        <v>10</v>
      </c>
      <c r="M2" s="7" t="s">
        <v>229</v>
      </c>
      <c r="N2" s="7" t="s">
        <v>11</v>
      </c>
      <c r="O2" s="7" t="s">
        <v>12</v>
      </c>
      <c r="P2" s="7" t="s">
        <v>13</v>
      </c>
      <c r="Q2" s="7" t="s">
        <v>256</v>
      </c>
      <c r="R2" s="66" t="s">
        <v>471</v>
      </c>
    </row>
    <row r="3" spans="1:20" x14ac:dyDescent="0.25">
      <c r="A3" s="7" t="s">
        <v>15</v>
      </c>
      <c r="B3" s="7">
        <v>141080.91823532229</v>
      </c>
      <c r="C3" s="7">
        <v>249567.00638843555</v>
      </c>
      <c r="D3" s="7">
        <v>528010.58077727293</v>
      </c>
      <c r="E3" s="7">
        <v>138893.75507431867</v>
      </c>
      <c r="F3" s="7">
        <v>85571.276282510866</v>
      </c>
      <c r="G3" s="7">
        <v>103766.57632060593</v>
      </c>
      <c r="H3" s="7">
        <v>740281.71161695197</v>
      </c>
      <c r="I3" s="7">
        <v>3827798.5504094367</v>
      </c>
      <c r="J3" s="7">
        <v>92816.783678965541</v>
      </c>
      <c r="K3" s="7">
        <v>6802.0604891016801</v>
      </c>
      <c r="L3" s="7">
        <v>129673.27830920386</v>
      </c>
      <c r="M3" s="7">
        <v>15710762.312809482</v>
      </c>
      <c r="N3" s="7">
        <v>799206.10652663314</v>
      </c>
      <c r="O3" s="7">
        <v>1239036.9097673311</v>
      </c>
      <c r="P3" s="7">
        <v>908522.33406695956</v>
      </c>
      <c r="Q3" s="7">
        <v>24701790.160752531</v>
      </c>
      <c r="R3" s="67">
        <f>+K3+C3</f>
        <v>256369.06687753723</v>
      </c>
      <c r="S3"/>
      <c r="T3"/>
    </row>
    <row r="4" spans="1:20" x14ac:dyDescent="0.25">
      <c r="A4" s="7" t="s">
        <v>231</v>
      </c>
      <c r="B4" s="7">
        <v>18713.221069501571</v>
      </c>
      <c r="C4" s="7">
        <v>653276.5399694395</v>
      </c>
      <c r="D4" s="7">
        <v>50579.97260834949</v>
      </c>
      <c r="E4" s="7">
        <v>163644.47191465541</v>
      </c>
      <c r="F4" s="7">
        <v>273512.73433557909</v>
      </c>
      <c r="G4" s="7">
        <v>8052.0888268145427</v>
      </c>
      <c r="H4" s="7">
        <v>62748.128955484499</v>
      </c>
      <c r="I4" s="7">
        <v>1993443.6687712974</v>
      </c>
      <c r="M4" s="7">
        <v>1445671.1154358927</v>
      </c>
      <c r="N4" s="7">
        <v>70060.51271165545</v>
      </c>
      <c r="O4" s="7">
        <v>315213.38947932574</v>
      </c>
      <c r="P4" s="7">
        <v>110708.18713372866</v>
      </c>
      <c r="Q4" s="7">
        <v>5165624.0312117245</v>
      </c>
      <c r="R4" s="67">
        <f t="shared" ref="R4:R67" si="0">+K4+C4</f>
        <v>653276.5399694395</v>
      </c>
      <c r="S4"/>
      <c r="T4"/>
    </row>
    <row r="5" spans="1:20" x14ac:dyDescent="0.25">
      <c r="A5" s="7" t="s">
        <v>16</v>
      </c>
      <c r="C5" s="7">
        <v>21724.900095061599</v>
      </c>
      <c r="D5" s="7">
        <v>19165.865318029097</v>
      </c>
      <c r="E5" s="7">
        <v>50129.894230869591</v>
      </c>
      <c r="F5" s="7">
        <v>2301.7552499950102</v>
      </c>
      <c r="G5" s="7">
        <v>5520.4597381673802</v>
      </c>
      <c r="H5" s="7">
        <v>111019.32669845507</v>
      </c>
      <c r="I5" s="7">
        <v>375018.06093655073</v>
      </c>
      <c r="J5" s="7">
        <v>5645.97211683559</v>
      </c>
      <c r="M5" s="7">
        <v>3179598.0000626747</v>
      </c>
      <c r="N5" s="7">
        <v>102874.28219678793</v>
      </c>
      <c r="O5" s="7">
        <v>171811.01796484459</v>
      </c>
      <c r="P5" s="7">
        <v>51159.012339019515</v>
      </c>
      <c r="Q5" s="7">
        <v>4095968.5469472911</v>
      </c>
      <c r="R5" s="67">
        <f t="shared" si="0"/>
        <v>21724.900095061599</v>
      </c>
      <c r="S5"/>
      <c r="T5"/>
    </row>
    <row r="6" spans="1:20" x14ac:dyDescent="0.25">
      <c r="A6" s="7" t="s">
        <v>17</v>
      </c>
      <c r="B6" s="7">
        <v>36325.200515953897</v>
      </c>
      <c r="C6" s="7">
        <v>65650.062782466441</v>
      </c>
      <c r="D6" s="7">
        <v>69811.986541560618</v>
      </c>
      <c r="E6" s="7">
        <v>105444.99254392907</v>
      </c>
      <c r="F6" s="7">
        <v>7000.3382494413418</v>
      </c>
      <c r="G6" s="7">
        <v>10703.161912476808</v>
      </c>
      <c r="H6" s="7">
        <v>426441.52493853244</v>
      </c>
      <c r="I6" s="7">
        <v>585135.79045864963</v>
      </c>
      <c r="J6" s="7">
        <v>500.38157608587198</v>
      </c>
      <c r="L6" s="7">
        <v>1611.6456596432399</v>
      </c>
      <c r="M6" s="7">
        <v>7422495.1737377262</v>
      </c>
      <c r="N6" s="7">
        <v>98256.177234162009</v>
      </c>
      <c r="O6" s="7">
        <v>274104.35715179658</v>
      </c>
      <c r="P6" s="7">
        <v>290071.19965697976</v>
      </c>
      <c r="Q6" s="7">
        <v>9393551.9929594044</v>
      </c>
      <c r="R6" s="67">
        <f t="shared" si="0"/>
        <v>65650.062782466441</v>
      </c>
      <c r="S6"/>
      <c r="T6"/>
    </row>
    <row r="7" spans="1:20" x14ac:dyDescent="0.25">
      <c r="A7" s="7" t="s">
        <v>18</v>
      </c>
      <c r="B7" s="7">
        <v>1718.36060592634</v>
      </c>
      <c r="C7" s="7">
        <v>9310.3455274636708</v>
      </c>
      <c r="D7" s="7">
        <v>26893.141863300403</v>
      </c>
      <c r="E7" s="7">
        <v>26434.584827646955</v>
      </c>
      <c r="F7" s="7">
        <v>18177.282778487439</v>
      </c>
      <c r="G7" s="7">
        <v>2837.3216581056799</v>
      </c>
      <c r="H7" s="7">
        <v>32770.4510122336</v>
      </c>
      <c r="I7" s="7">
        <v>315212.92516002612</v>
      </c>
      <c r="M7" s="7">
        <v>2128202.9167823251</v>
      </c>
      <c r="N7" s="7">
        <v>42920.119685312857</v>
      </c>
      <c r="O7" s="7">
        <v>152187.87423710289</v>
      </c>
      <c r="P7" s="7">
        <v>61605.500036341364</v>
      </c>
      <c r="Q7" s="7">
        <v>2818270.8241742724</v>
      </c>
      <c r="R7" s="67">
        <f t="shared" si="0"/>
        <v>9310.3455274636708</v>
      </c>
      <c r="S7"/>
      <c r="T7"/>
    </row>
    <row r="8" spans="1:20" x14ac:dyDescent="0.25">
      <c r="A8" s="7" t="s">
        <v>19</v>
      </c>
      <c r="C8" s="7">
        <v>9629.9280100739597</v>
      </c>
      <c r="D8" s="7">
        <v>4076.6416840564507</v>
      </c>
      <c r="E8" s="7">
        <v>6896.7155718287704</v>
      </c>
      <c r="F8" s="7">
        <v>4904.748676423178</v>
      </c>
      <c r="G8" s="7">
        <v>10171.559260250275</v>
      </c>
      <c r="H8" s="7">
        <v>59496.4180185972</v>
      </c>
      <c r="I8" s="7">
        <v>96916.497516129355</v>
      </c>
      <c r="J8" s="7">
        <v>4975.7412072866891</v>
      </c>
      <c r="M8" s="7">
        <v>1329673.3989486587</v>
      </c>
      <c r="N8" s="7">
        <v>79647.355582018994</v>
      </c>
      <c r="O8" s="7">
        <v>9979.0442206733605</v>
      </c>
      <c r="P8" s="7">
        <v>34151.583376576295</v>
      </c>
      <c r="Q8" s="7">
        <v>1650519.6320725733</v>
      </c>
      <c r="R8" s="67">
        <f t="shared" si="0"/>
        <v>9629.9280100739597</v>
      </c>
      <c r="S8"/>
      <c r="T8"/>
    </row>
    <row r="9" spans="1:20" x14ac:dyDescent="0.25">
      <c r="A9" s="7" t="s">
        <v>20</v>
      </c>
      <c r="B9" s="7">
        <v>57767.700923219629</v>
      </c>
      <c r="C9" s="7">
        <v>342237.87503296172</v>
      </c>
      <c r="D9" s="7">
        <v>194975.93281757174</v>
      </c>
      <c r="E9" s="7">
        <v>152435.39611478613</v>
      </c>
      <c r="F9" s="7">
        <v>714977.64511887275</v>
      </c>
      <c r="G9" s="7">
        <v>24188.791914881789</v>
      </c>
      <c r="H9" s="7">
        <v>474506.43122959562</v>
      </c>
      <c r="I9" s="7">
        <v>2640901.0320676952</v>
      </c>
      <c r="J9" s="7">
        <v>40228.877333615383</v>
      </c>
      <c r="L9" s="7">
        <v>10593.318444992567</v>
      </c>
      <c r="M9" s="7">
        <v>6942740.4327568589</v>
      </c>
      <c r="N9" s="7">
        <v>272677.55321584258</v>
      </c>
      <c r="O9" s="7">
        <v>1189775.7142651731</v>
      </c>
      <c r="P9" s="7">
        <v>329461.17111531692</v>
      </c>
      <c r="Q9" s="7">
        <v>13387467.872351384</v>
      </c>
      <c r="R9" s="67">
        <f t="shared" si="0"/>
        <v>342237.87503296172</v>
      </c>
      <c r="S9"/>
      <c r="T9"/>
    </row>
    <row r="10" spans="1:20" x14ac:dyDescent="0.25">
      <c r="A10" s="7" t="s">
        <v>21</v>
      </c>
      <c r="B10" s="7">
        <v>581.83496144813898</v>
      </c>
      <c r="C10" s="7">
        <v>10650.1095117246</v>
      </c>
      <c r="D10" s="7">
        <v>3637.7333676627004</v>
      </c>
      <c r="E10" s="7">
        <v>11470.159511736665</v>
      </c>
      <c r="F10" s="7">
        <v>9851.9837276511735</v>
      </c>
      <c r="G10" s="7">
        <v>2055.39524424614</v>
      </c>
      <c r="H10" s="7">
        <v>167509.44216184449</v>
      </c>
      <c r="I10" s="7">
        <v>243951.59398816028</v>
      </c>
      <c r="J10" s="7">
        <v>4589.32866330651</v>
      </c>
      <c r="M10" s="7">
        <v>1805243.7349622594</v>
      </c>
      <c r="N10" s="7">
        <v>25092.686761294139</v>
      </c>
      <c r="O10" s="7">
        <v>190075.53168402668</v>
      </c>
      <c r="P10" s="7">
        <v>15934.688792007906</v>
      </c>
      <c r="Q10" s="7">
        <v>2490644.2233373686</v>
      </c>
      <c r="R10" s="67">
        <f t="shared" si="0"/>
        <v>10650.1095117246</v>
      </c>
      <c r="S10"/>
      <c r="T10"/>
    </row>
    <row r="11" spans="1:20" x14ac:dyDescent="0.25">
      <c r="A11" s="7" t="s">
        <v>22</v>
      </c>
      <c r="B11" s="7">
        <v>47680.460039566715</v>
      </c>
      <c r="C11" s="7">
        <v>84192.903386517966</v>
      </c>
      <c r="D11" s="7">
        <v>43736.330139325881</v>
      </c>
      <c r="E11" s="7">
        <v>140409.23095336551</v>
      </c>
      <c r="F11" s="7">
        <v>364158.28539786267</v>
      </c>
      <c r="G11" s="7">
        <v>14014.995392848825</v>
      </c>
      <c r="H11" s="7">
        <v>202021.17189145149</v>
      </c>
      <c r="I11" s="7">
        <v>1761891.0948521567</v>
      </c>
      <c r="J11" s="7">
        <v>23810.598359797415</v>
      </c>
      <c r="K11" s="7">
        <v>4998.3931713214797</v>
      </c>
      <c r="L11" s="7">
        <v>8799.8232353140247</v>
      </c>
      <c r="M11" s="7">
        <v>5132060.8097377671</v>
      </c>
      <c r="N11" s="7">
        <v>124029.94100584497</v>
      </c>
      <c r="O11" s="7">
        <v>468084.15881789499</v>
      </c>
      <c r="P11" s="7">
        <v>106564.02689541668</v>
      </c>
      <c r="Q11" s="7">
        <v>8526452.2232764531</v>
      </c>
      <c r="R11" s="67">
        <f t="shared" si="0"/>
        <v>89191.296557839451</v>
      </c>
      <c r="S11"/>
      <c r="T11"/>
    </row>
    <row r="12" spans="1:20" x14ac:dyDescent="0.25">
      <c r="A12" s="7" t="s">
        <v>23</v>
      </c>
      <c r="C12" s="7">
        <v>72225.845610036195</v>
      </c>
      <c r="D12" s="7">
        <v>22077.684158094831</v>
      </c>
      <c r="E12" s="7">
        <v>19645.430005929848</v>
      </c>
      <c r="G12" s="7">
        <v>4078.2226121212807</v>
      </c>
      <c r="H12" s="7">
        <v>24111.095478501928</v>
      </c>
      <c r="I12" s="7">
        <v>935574.9534447561</v>
      </c>
      <c r="M12" s="7">
        <v>2628413.3022822412</v>
      </c>
      <c r="N12" s="7">
        <v>87209.780499296758</v>
      </c>
      <c r="O12" s="7">
        <v>105338.85815739201</v>
      </c>
      <c r="P12" s="7">
        <v>46352.595662639877</v>
      </c>
      <c r="Q12" s="7">
        <v>3945027.76791101</v>
      </c>
      <c r="R12" s="67">
        <f t="shared" si="0"/>
        <v>72225.845610036195</v>
      </c>
      <c r="S12"/>
      <c r="T12"/>
    </row>
    <row r="13" spans="1:20" x14ac:dyDescent="0.25">
      <c r="A13" s="7" t="s">
        <v>24</v>
      </c>
      <c r="B13" s="7">
        <v>3965.6097359563501</v>
      </c>
      <c r="C13" s="7">
        <v>33053.10090719146</v>
      </c>
      <c r="D13" s="7">
        <v>79434.174384186917</v>
      </c>
      <c r="E13" s="7">
        <v>345285.04251760902</v>
      </c>
      <c r="F13" s="7">
        <v>180724.30937977554</v>
      </c>
      <c r="G13" s="7">
        <v>35122.519808172205</v>
      </c>
      <c r="H13" s="7">
        <v>281440.29286857514</v>
      </c>
      <c r="I13" s="7">
        <v>1730423.0114022836</v>
      </c>
      <c r="J13" s="7">
        <v>54861.201441677455</v>
      </c>
      <c r="L13" s="7">
        <v>853.43411491530992</v>
      </c>
      <c r="M13" s="7">
        <v>3543118.3421039046</v>
      </c>
      <c r="N13" s="7">
        <v>85523.416205594942</v>
      </c>
      <c r="O13" s="7">
        <v>101405.76155309301</v>
      </c>
      <c r="P13" s="7">
        <v>148604.26820219125</v>
      </c>
      <c r="Q13" s="7">
        <v>6623814.4846251272</v>
      </c>
      <c r="R13" s="67">
        <f t="shared" si="0"/>
        <v>33053.10090719146</v>
      </c>
      <c r="S13"/>
      <c r="T13"/>
    </row>
    <row r="14" spans="1:20" x14ac:dyDescent="0.25">
      <c r="A14" s="7" t="s">
        <v>25</v>
      </c>
      <c r="C14" s="7">
        <v>5328.6158459906301</v>
      </c>
      <c r="D14" s="7">
        <v>74776.432758536495</v>
      </c>
      <c r="E14" s="7">
        <v>70132.268430694749</v>
      </c>
      <c r="F14" s="7">
        <v>15339.397903991186</v>
      </c>
      <c r="G14" s="7">
        <v>2665.978335486217</v>
      </c>
      <c r="H14" s="7">
        <v>380095.01249073364</v>
      </c>
      <c r="I14" s="7">
        <v>396544.23245368362</v>
      </c>
      <c r="J14" s="7">
        <v>33671.339785440767</v>
      </c>
      <c r="M14" s="7">
        <v>5114608.0264963079</v>
      </c>
      <c r="N14" s="7">
        <v>166554.74145263858</v>
      </c>
      <c r="O14" s="7">
        <v>115563.14511086582</v>
      </c>
      <c r="P14" s="7">
        <v>105486.54880072338</v>
      </c>
      <c r="Q14" s="7">
        <v>6480765.7398650935</v>
      </c>
      <c r="R14" s="67">
        <f t="shared" si="0"/>
        <v>5328.6158459906301</v>
      </c>
      <c r="S14"/>
      <c r="T14"/>
    </row>
    <row r="15" spans="1:20" x14ac:dyDescent="0.25">
      <c r="A15" s="7" t="s">
        <v>26</v>
      </c>
      <c r="B15" s="7">
        <v>29023.536555179388</v>
      </c>
      <c r="C15" s="7">
        <v>45784.728447813934</v>
      </c>
      <c r="D15" s="7">
        <v>32755.351933104361</v>
      </c>
      <c r="E15" s="7">
        <v>70606.319665983494</v>
      </c>
      <c r="F15" s="7">
        <v>151395.82366194643</v>
      </c>
      <c r="G15" s="7">
        <v>19017.392155738118</v>
      </c>
      <c r="H15" s="7">
        <v>627978.76115277596</v>
      </c>
      <c r="I15" s="7">
        <v>1329337.7781463366</v>
      </c>
      <c r="J15" s="7">
        <v>25192.189158889596</v>
      </c>
      <c r="M15" s="7">
        <v>5629016.7805423494</v>
      </c>
      <c r="N15" s="7">
        <v>100218.15398077448</v>
      </c>
      <c r="O15" s="7">
        <v>116272.71089706919</v>
      </c>
      <c r="P15" s="7">
        <v>139643.84530633595</v>
      </c>
      <c r="Q15" s="7">
        <v>8316243.3716042973</v>
      </c>
      <c r="R15" s="67">
        <f t="shared" si="0"/>
        <v>45784.728447813934</v>
      </c>
      <c r="S15"/>
      <c r="T15"/>
    </row>
    <row r="16" spans="1:20" x14ac:dyDescent="0.25">
      <c r="A16" s="7" t="s">
        <v>262</v>
      </c>
      <c r="B16" s="7">
        <v>155681.60894620788</v>
      </c>
      <c r="C16" s="7">
        <v>884441.65362253413</v>
      </c>
      <c r="D16" s="7">
        <v>477823.99864244054</v>
      </c>
      <c r="E16" s="7">
        <v>380390.50846037577</v>
      </c>
      <c r="F16" s="7">
        <v>788474.36800436338</v>
      </c>
      <c r="G16" s="7">
        <v>312136.20127258229</v>
      </c>
      <c r="H16" s="7">
        <v>752177.72442758898</v>
      </c>
      <c r="I16" s="7">
        <v>3553918.6680709515</v>
      </c>
      <c r="J16" s="7">
        <v>224006.49106174152</v>
      </c>
      <c r="K16" s="7">
        <v>162698.17661425847</v>
      </c>
      <c r="L16" s="7">
        <v>8694.4970151665111</v>
      </c>
      <c r="M16" s="7">
        <v>21693915.120602842</v>
      </c>
      <c r="N16" s="7">
        <v>756582.01752173644</v>
      </c>
      <c r="O16" s="7">
        <v>1676363.1683637553</v>
      </c>
      <c r="P16" s="7">
        <v>2002898.9099523197</v>
      </c>
      <c r="Q16" s="7">
        <v>33830203.112578861</v>
      </c>
      <c r="R16" s="67">
        <f t="shared" si="0"/>
        <v>1047139.8302367926</v>
      </c>
      <c r="S16"/>
      <c r="T16"/>
    </row>
    <row r="17" spans="1:20" x14ac:dyDescent="0.25">
      <c r="A17" s="7" t="s">
        <v>27</v>
      </c>
      <c r="B17" s="7">
        <v>62598.726005182827</v>
      </c>
      <c r="C17" s="7">
        <v>225047.92672134755</v>
      </c>
      <c r="D17" s="7">
        <v>75802.000992673624</v>
      </c>
      <c r="E17" s="7">
        <v>104299.97721053625</v>
      </c>
      <c r="F17" s="7">
        <v>18539.398543155527</v>
      </c>
      <c r="G17" s="7">
        <v>16092.699221868577</v>
      </c>
      <c r="H17" s="7">
        <v>266154.97394281696</v>
      </c>
      <c r="I17" s="7">
        <v>1807729.7582942571</v>
      </c>
      <c r="J17" s="7">
        <v>9508.434972067178</v>
      </c>
      <c r="K17" s="7">
        <v>11946.545273876251</v>
      </c>
      <c r="L17" s="7">
        <v>2461.5349003852898</v>
      </c>
      <c r="M17" s="7">
        <v>9135302.5892965831</v>
      </c>
      <c r="N17" s="7">
        <v>203669.07642077678</v>
      </c>
      <c r="O17" s="7">
        <v>114450.71467556362</v>
      </c>
      <c r="P17" s="7">
        <v>205115.15497288227</v>
      </c>
      <c r="Q17" s="7">
        <v>12258719.511443974</v>
      </c>
      <c r="R17" s="67">
        <f t="shared" si="0"/>
        <v>236994.47199522381</v>
      </c>
      <c r="S17"/>
      <c r="T17"/>
    </row>
    <row r="18" spans="1:20" x14ac:dyDescent="0.25">
      <c r="A18" s="7" t="s">
        <v>29</v>
      </c>
      <c r="C18" s="7">
        <v>22542.190002668562</v>
      </c>
      <c r="D18" s="7">
        <v>9417.1812619361099</v>
      </c>
      <c r="E18" s="7">
        <v>32289.206120174567</v>
      </c>
      <c r="F18" s="7">
        <v>9435.9455710393213</v>
      </c>
      <c r="G18" s="7">
        <v>3498.9181707804619</v>
      </c>
      <c r="H18" s="7">
        <v>148448.20217739543</v>
      </c>
      <c r="I18" s="7">
        <v>178288.87445192327</v>
      </c>
      <c r="M18" s="7">
        <v>1833342.6358206198</v>
      </c>
      <c r="N18" s="7">
        <v>48937.318141198302</v>
      </c>
      <c r="O18" s="7">
        <v>42053.068417408795</v>
      </c>
      <c r="P18" s="7">
        <v>18101.303514906431</v>
      </c>
      <c r="Q18" s="7">
        <v>2346354.8436500509</v>
      </c>
      <c r="R18" s="67">
        <f t="shared" si="0"/>
        <v>22542.190002668562</v>
      </c>
      <c r="S18"/>
      <c r="T18"/>
    </row>
    <row r="19" spans="1:20" x14ac:dyDescent="0.25">
      <c r="A19" s="7" t="s">
        <v>30</v>
      </c>
      <c r="B19" s="7">
        <v>190842.95667353694</v>
      </c>
      <c r="C19" s="7">
        <v>3634942.8611486037</v>
      </c>
      <c r="D19" s="7">
        <v>3086929.8000507806</v>
      </c>
      <c r="E19" s="7">
        <v>536223.28973701049</v>
      </c>
      <c r="F19" s="7">
        <v>166218.98854196645</v>
      </c>
      <c r="G19" s="7">
        <v>519479.91013441293</v>
      </c>
      <c r="H19" s="7">
        <v>1790279.2867585858</v>
      </c>
      <c r="I19" s="7">
        <v>21248764.390282631</v>
      </c>
      <c r="J19" s="7">
        <v>315862.47393667104</v>
      </c>
      <c r="K19" s="7">
        <v>180037.05826986485</v>
      </c>
      <c r="L19" s="7">
        <v>76897.439018864708</v>
      </c>
      <c r="M19" s="7">
        <v>19831015.151926037</v>
      </c>
      <c r="N19" s="7">
        <v>1860173.4378887028</v>
      </c>
      <c r="O19" s="7">
        <v>4075189.7615193659</v>
      </c>
      <c r="P19" s="7">
        <v>7010109.8533614427</v>
      </c>
      <c r="Q19" s="7">
        <v>64522966.659248479</v>
      </c>
      <c r="R19" s="67">
        <f t="shared" si="0"/>
        <v>3814979.9194184686</v>
      </c>
      <c r="S19"/>
      <c r="T19"/>
    </row>
    <row r="20" spans="1:20" x14ac:dyDescent="0.25">
      <c r="A20" s="7" t="s">
        <v>31</v>
      </c>
      <c r="B20" s="7">
        <v>80964.612009096541</v>
      </c>
      <c r="C20" s="7">
        <v>6066.6924918691302</v>
      </c>
      <c r="D20" s="7">
        <v>170829.24905109129</v>
      </c>
      <c r="E20" s="7">
        <v>68632.382991241815</v>
      </c>
      <c r="F20" s="7">
        <v>122120.64838806324</v>
      </c>
      <c r="G20" s="7">
        <v>42361.966962343919</v>
      </c>
      <c r="H20" s="7">
        <v>163216.17379821633</v>
      </c>
      <c r="I20" s="7">
        <v>844750.27980805549</v>
      </c>
      <c r="J20" s="7">
        <v>22085.333946139253</v>
      </c>
      <c r="M20" s="7">
        <v>6043827.3773970446</v>
      </c>
      <c r="N20" s="7">
        <v>141760.20071456919</v>
      </c>
      <c r="O20" s="7">
        <v>244996.12432524306</v>
      </c>
      <c r="P20" s="7">
        <v>119446.78096459025</v>
      </c>
      <c r="Q20" s="7">
        <v>8071057.8228475647</v>
      </c>
      <c r="R20" s="67">
        <f t="shared" si="0"/>
        <v>6066.6924918691302</v>
      </c>
      <c r="S20"/>
      <c r="T20"/>
    </row>
    <row r="21" spans="1:20" x14ac:dyDescent="0.25">
      <c r="A21" s="7" t="s">
        <v>32</v>
      </c>
      <c r="B21" s="7">
        <v>48396.020206366666</v>
      </c>
      <c r="C21" s="7">
        <v>211720.46684115659</v>
      </c>
      <c r="D21" s="7">
        <v>188135.06992564356</v>
      </c>
      <c r="E21" s="7">
        <v>89592.043574581257</v>
      </c>
      <c r="F21" s="7">
        <v>46279.911748751998</v>
      </c>
      <c r="G21" s="7">
        <v>80174.327970329745</v>
      </c>
      <c r="H21" s="7">
        <v>152533.85349324398</v>
      </c>
      <c r="I21" s="7">
        <v>2455861.2861029189</v>
      </c>
      <c r="J21" s="7">
        <v>53627.897044489757</v>
      </c>
      <c r="L21" s="7">
        <v>6404.4007713023202</v>
      </c>
      <c r="M21" s="7">
        <v>9001087.1990525797</v>
      </c>
      <c r="N21" s="7">
        <v>384036.37172800809</v>
      </c>
      <c r="O21" s="7">
        <v>643686.21027166815</v>
      </c>
      <c r="P21" s="7">
        <v>538614.74268143601</v>
      </c>
      <c r="Q21" s="7">
        <v>13900149.801412476</v>
      </c>
      <c r="R21" s="67">
        <f t="shared" si="0"/>
        <v>211720.46684115659</v>
      </c>
      <c r="S21"/>
      <c r="T21"/>
    </row>
    <row r="22" spans="1:20" x14ac:dyDescent="0.25">
      <c r="A22" s="7" t="s">
        <v>33</v>
      </c>
      <c r="B22" s="7">
        <v>5735.5855008352901</v>
      </c>
      <c r="C22" s="7">
        <v>31045.518919747999</v>
      </c>
      <c r="D22" s="7">
        <v>59804.342660127404</v>
      </c>
      <c r="E22" s="7">
        <v>112670.24478896806</v>
      </c>
      <c r="F22" s="7">
        <v>61717.898655753917</v>
      </c>
      <c r="G22" s="7">
        <v>6229.8572686299194</v>
      </c>
      <c r="H22" s="7">
        <v>143422.3348477665</v>
      </c>
      <c r="I22" s="7">
        <v>897445.90281471901</v>
      </c>
      <c r="J22" s="7">
        <v>41858.50797869973</v>
      </c>
      <c r="L22" s="7">
        <v>21613.271902793182</v>
      </c>
      <c r="M22" s="7">
        <v>4574431.844835775</v>
      </c>
      <c r="N22" s="7">
        <v>92007.821316936694</v>
      </c>
      <c r="O22" s="7">
        <v>169402.64817590383</v>
      </c>
      <c r="P22" s="7">
        <v>91202.670819440798</v>
      </c>
      <c r="Q22" s="7">
        <v>6308588.4504860975</v>
      </c>
      <c r="R22" s="67">
        <f t="shared" si="0"/>
        <v>31045.518919747999</v>
      </c>
      <c r="S22"/>
      <c r="T22"/>
    </row>
    <row r="23" spans="1:20" x14ac:dyDescent="0.25">
      <c r="A23" s="7" t="s">
        <v>34</v>
      </c>
      <c r="B23" s="7">
        <v>4542.1712085172385</v>
      </c>
      <c r="C23" s="7">
        <v>10022.7466364252</v>
      </c>
      <c r="D23" s="7">
        <v>8010.8276424957821</v>
      </c>
      <c r="E23" s="7">
        <v>15455.828657069189</v>
      </c>
      <c r="F23" s="7">
        <v>7246.8388670231698</v>
      </c>
      <c r="G23" s="7">
        <v>4426.7130977544894</v>
      </c>
      <c r="H23" s="7">
        <v>14428.497126835609</v>
      </c>
      <c r="I23" s="7">
        <v>86341.376702447058</v>
      </c>
      <c r="J23" s="7">
        <v>6755.5277573944804</v>
      </c>
      <c r="M23" s="7">
        <v>1961371.6786931101</v>
      </c>
      <c r="N23" s="7">
        <v>50793.380217112601</v>
      </c>
      <c r="O23" s="7">
        <v>20754.61897441457</v>
      </c>
      <c r="P23" s="7">
        <v>27643.619583258165</v>
      </c>
      <c r="Q23" s="7">
        <v>2217793.8251638575</v>
      </c>
      <c r="R23" s="67">
        <f t="shared" si="0"/>
        <v>10022.7466364252</v>
      </c>
      <c r="S23"/>
      <c r="T23"/>
    </row>
    <row r="24" spans="1:20" x14ac:dyDescent="0.25">
      <c r="A24" s="7" t="s">
        <v>35</v>
      </c>
      <c r="C24" s="7">
        <v>18194.888093249152</v>
      </c>
      <c r="D24" s="7">
        <v>8891.5028065052029</v>
      </c>
      <c r="E24" s="7">
        <v>17550.04226186149</v>
      </c>
      <c r="F24" s="7">
        <v>4796.4247077500822</v>
      </c>
      <c r="G24" s="7">
        <v>3923.1192103850899</v>
      </c>
      <c r="H24" s="7">
        <v>123520.8536124887</v>
      </c>
      <c r="I24" s="7">
        <v>156766.32058254798</v>
      </c>
      <c r="J24" s="7">
        <v>77510.468932796197</v>
      </c>
      <c r="M24" s="7">
        <v>2316425.0217329268</v>
      </c>
      <c r="N24" s="7">
        <v>57751.573807228997</v>
      </c>
      <c r="O24" s="7">
        <v>175754.10292155299</v>
      </c>
      <c r="P24" s="7">
        <v>42120.10142846754</v>
      </c>
      <c r="Q24" s="7">
        <v>3003204.4200977599</v>
      </c>
      <c r="R24" s="67">
        <f t="shared" si="0"/>
        <v>18194.888093249152</v>
      </c>
      <c r="S24"/>
      <c r="T24"/>
    </row>
    <row r="25" spans="1:20" x14ac:dyDescent="0.25">
      <c r="A25" s="7" t="s">
        <v>36</v>
      </c>
      <c r="C25" s="7">
        <v>27562.685149396741</v>
      </c>
      <c r="D25" s="7">
        <v>14958.907217087139</v>
      </c>
      <c r="E25" s="7">
        <v>63098.116744428451</v>
      </c>
      <c r="F25" s="7">
        <v>2752.0986684722998</v>
      </c>
      <c r="G25" s="7">
        <v>11469.996677828409</v>
      </c>
      <c r="H25" s="7">
        <v>142779.2125080601</v>
      </c>
      <c r="I25" s="7">
        <v>242458.64173846887</v>
      </c>
      <c r="J25" s="7">
        <v>1567.862271735733</v>
      </c>
      <c r="M25" s="7">
        <v>4115914.0901577915</v>
      </c>
      <c r="N25" s="7">
        <v>99340.337315681536</v>
      </c>
      <c r="O25" s="7">
        <v>218372.19079507023</v>
      </c>
      <c r="P25" s="7">
        <v>57481.333552864373</v>
      </c>
      <c r="Q25" s="7">
        <v>4997755.4727968853</v>
      </c>
      <c r="R25" s="67">
        <f t="shared" si="0"/>
        <v>27562.685149396741</v>
      </c>
      <c r="S25"/>
      <c r="T25"/>
    </row>
    <row r="26" spans="1:20" x14ac:dyDescent="0.25">
      <c r="A26" s="7" t="s">
        <v>37</v>
      </c>
      <c r="B26" s="7">
        <v>66202.180387764907</v>
      </c>
      <c r="C26" s="7">
        <v>40485.233645798522</v>
      </c>
      <c r="D26" s="7">
        <v>29573.657565583762</v>
      </c>
      <c r="E26" s="7">
        <v>37829.695578696745</v>
      </c>
      <c r="F26" s="7">
        <v>56446.594554416864</v>
      </c>
      <c r="G26" s="7">
        <v>7768.4079089774395</v>
      </c>
      <c r="H26" s="7">
        <v>208816.16859360493</v>
      </c>
      <c r="I26" s="7">
        <v>1321407.677192379</v>
      </c>
      <c r="J26" s="7">
        <v>12840.783992205523</v>
      </c>
      <c r="L26" s="7">
        <v>2024.687932380949</v>
      </c>
      <c r="M26" s="7">
        <v>1858172.0555707593</v>
      </c>
      <c r="N26" s="7">
        <v>100784.70277301349</v>
      </c>
      <c r="O26" s="7">
        <v>26255.300606934092</v>
      </c>
      <c r="P26" s="7">
        <v>77131.658971802695</v>
      </c>
      <c r="Q26" s="7">
        <v>3845738.8052743184</v>
      </c>
      <c r="R26" s="67">
        <f t="shared" si="0"/>
        <v>40485.233645798522</v>
      </c>
      <c r="S26"/>
      <c r="T26"/>
    </row>
    <row r="27" spans="1:20" x14ac:dyDescent="0.25">
      <c r="A27" s="7" t="s">
        <v>38</v>
      </c>
      <c r="B27" s="7">
        <v>104161.67589819615</v>
      </c>
      <c r="C27" s="7">
        <v>258531.87296037644</v>
      </c>
      <c r="D27" s="7">
        <v>217548.78519267758</v>
      </c>
      <c r="E27" s="7">
        <v>178540.96693252394</v>
      </c>
      <c r="F27" s="7">
        <v>60961.844099319875</v>
      </c>
      <c r="G27" s="7">
        <v>51262.156319470123</v>
      </c>
      <c r="H27" s="7">
        <v>252200.26077020325</v>
      </c>
      <c r="I27" s="7">
        <v>1906047.3377204465</v>
      </c>
      <c r="J27" s="7">
        <v>69571.142008958006</v>
      </c>
      <c r="K27" s="7">
        <v>34209.549534441452</v>
      </c>
      <c r="M27" s="7">
        <v>11566669.993572071</v>
      </c>
      <c r="N27" s="7">
        <v>679928.62941654411</v>
      </c>
      <c r="O27" s="7">
        <v>297806.45931128529</v>
      </c>
      <c r="P27" s="7">
        <v>643624.85156668024</v>
      </c>
      <c r="Q27" s="7">
        <v>16321065.525303194</v>
      </c>
      <c r="R27" s="67">
        <f t="shared" si="0"/>
        <v>292741.42249481787</v>
      </c>
      <c r="S27"/>
      <c r="T27"/>
    </row>
    <row r="28" spans="1:20" x14ac:dyDescent="0.25">
      <c r="A28" s="7" t="s">
        <v>39</v>
      </c>
      <c r="C28" s="7">
        <v>9916.2958960057094</v>
      </c>
      <c r="D28" s="7">
        <v>2306.7056597066962</v>
      </c>
      <c r="E28" s="7">
        <v>36508.509704658522</v>
      </c>
      <c r="F28" s="7">
        <v>991.22016367588196</v>
      </c>
      <c r="G28" s="7">
        <v>14162.042735046958</v>
      </c>
      <c r="H28" s="7">
        <v>79798.422885152002</v>
      </c>
      <c r="I28" s="7">
        <v>137988.40997253952</v>
      </c>
      <c r="J28" s="7">
        <v>2354.1990669708002</v>
      </c>
      <c r="L28" s="7">
        <v>1860.84082771866</v>
      </c>
      <c r="M28" s="7">
        <v>2235544.9774399265</v>
      </c>
      <c r="N28" s="7">
        <v>97576.433501881198</v>
      </c>
      <c r="P28" s="7">
        <v>23543.62837340682</v>
      </c>
      <c r="Q28" s="7">
        <v>2642551.6862266893</v>
      </c>
      <c r="R28" s="67">
        <f t="shared" si="0"/>
        <v>9916.2958960057094</v>
      </c>
      <c r="S28"/>
      <c r="T28"/>
    </row>
    <row r="29" spans="1:20" x14ac:dyDescent="0.25">
      <c r="A29" s="7" t="s">
        <v>40</v>
      </c>
      <c r="B29" s="7">
        <v>22444.676867293681</v>
      </c>
      <c r="C29" s="7">
        <v>27613.963160694369</v>
      </c>
      <c r="D29" s="7">
        <v>77696.408329338243</v>
      </c>
      <c r="E29" s="7">
        <v>71264.656076493207</v>
      </c>
      <c r="F29" s="7">
        <v>44304.937531488235</v>
      </c>
      <c r="G29" s="7">
        <v>10677.795841146093</v>
      </c>
      <c r="H29" s="7">
        <v>148774.82885543455</v>
      </c>
      <c r="I29" s="7">
        <v>1034047.6998053821</v>
      </c>
      <c r="J29" s="7">
        <v>26963.289316103313</v>
      </c>
      <c r="M29" s="7">
        <v>3547460.7078831811</v>
      </c>
      <c r="N29" s="7">
        <v>138484.42200322653</v>
      </c>
      <c r="O29" s="7">
        <v>28175.447078295139</v>
      </c>
      <c r="P29" s="7">
        <v>60015.140107264328</v>
      </c>
      <c r="Q29" s="7">
        <v>5237923.9728553407</v>
      </c>
      <c r="R29" s="67">
        <f t="shared" si="0"/>
        <v>27613.963160694369</v>
      </c>
      <c r="S29"/>
      <c r="T29"/>
    </row>
    <row r="30" spans="1:20" x14ac:dyDescent="0.25">
      <c r="A30" s="7" t="s">
        <v>41</v>
      </c>
      <c r="B30" s="7">
        <v>2367.8097058594699</v>
      </c>
      <c r="D30" s="7">
        <v>1847.8938180649261</v>
      </c>
      <c r="E30" s="7">
        <v>7516.8562090776795</v>
      </c>
      <c r="F30" s="7">
        <v>1637.4218442107499</v>
      </c>
      <c r="G30" s="7">
        <v>2655.9558605407801</v>
      </c>
      <c r="H30" s="7">
        <v>30673.450488011498</v>
      </c>
      <c r="I30" s="7">
        <v>29314.068802912017</v>
      </c>
      <c r="J30" s="7">
        <v>1117.0883532934899</v>
      </c>
      <c r="M30" s="7">
        <v>922855.71207278047</v>
      </c>
      <c r="N30" s="7">
        <v>43161.370749401365</v>
      </c>
      <c r="O30" s="7">
        <v>38356.345698685203</v>
      </c>
      <c r="P30" s="7">
        <v>10581.227923645019</v>
      </c>
      <c r="Q30" s="7">
        <v>1092085.2015264826</v>
      </c>
      <c r="R30" s="67">
        <f t="shared" si="0"/>
        <v>0</v>
      </c>
      <c r="S30"/>
      <c r="T30"/>
    </row>
    <row r="31" spans="1:20" x14ac:dyDescent="0.25">
      <c r="A31" s="7" t="s">
        <v>42</v>
      </c>
      <c r="B31" s="7">
        <v>50387.482767395093</v>
      </c>
      <c r="C31" s="7">
        <v>20277.894167488001</v>
      </c>
      <c r="D31" s="7">
        <v>15823.316338241973</v>
      </c>
      <c r="E31" s="7">
        <v>11120.82817406422</v>
      </c>
      <c r="F31" s="7">
        <v>12966.686541870986</v>
      </c>
      <c r="G31" s="7">
        <v>5662.8967058030967</v>
      </c>
      <c r="H31" s="7">
        <v>209699.50507824056</v>
      </c>
      <c r="I31" s="7">
        <v>216418.3046058648</v>
      </c>
      <c r="J31" s="7">
        <v>3644.4771284847998</v>
      </c>
      <c r="K31" s="7">
        <v>2069.1728742334699</v>
      </c>
      <c r="M31" s="7">
        <v>3479284.5168653782</v>
      </c>
      <c r="N31" s="7">
        <v>119453.74043947434</v>
      </c>
      <c r="P31" s="7">
        <v>82719.284952233662</v>
      </c>
      <c r="Q31" s="7">
        <v>4229528.1066387733</v>
      </c>
      <c r="R31" s="67">
        <f t="shared" si="0"/>
        <v>22347.067041721471</v>
      </c>
      <c r="S31"/>
      <c r="T31"/>
    </row>
    <row r="32" spans="1:20" x14ac:dyDescent="0.25">
      <c r="A32" s="7" t="s">
        <v>43</v>
      </c>
      <c r="B32" s="7">
        <v>1048.60144116633</v>
      </c>
      <c r="C32" s="7">
        <v>339519.69083913008</v>
      </c>
      <c r="D32" s="7">
        <v>15278.010244950383</v>
      </c>
      <c r="E32" s="7">
        <v>18387.065493649461</v>
      </c>
      <c r="F32" s="7">
        <v>147518.30310314946</v>
      </c>
      <c r="G32" s="7">
        <v>2042.0792701327659</v>
      </c>
      <c r="H32" s="7">
        <v>35149.487798643568</v>
      </c>
      <c r="I32" s="7">
        <v>389384.84451765975</v>
      </c>
      <c r="J32" s="7">
        <v>5675.2264378536511</v>
      </c>
      <c r="M32" s="7">
        <v>1579493.1918354977</v>
      </c>
      <c r="N32" s="7">
        <v>99168.213553870941</v>
      </c>
      <c r="O32" s="7">
        <v>31971.695075943699</v>
      </c>
      <c r="P32" s="7">
        <v>47551.632378625334</v>
      </c>
      <c r="Q32" s="7">
        <v>2712188.0419902727</v>
      </c>
      <c r="R32" s="67">
        <f t="shared" si="0"/>
        <v>339519.69083913008</v>
      </c>
      <c r="S32"/>
      <c r="T32"/>
    </row>
    <row r="33" spans="1:20" x14ac:dyDescent="0.25">
      <c r="A33" s="7" t="s">
        <v>232</v>
      </c>
      <c r="B33" s="7">
        <v>3812.3534182810904</v>
      </c>
      <c r="C33" s="7">
        <v>26430.75539351055</v>
      </c>
      <c r="D33" s="7">
        <v>38175.068299678613</v>
      </c>
      <c r="E33" s="7">
        <v>43126.638028717025</v>
      </c>
      <c r="F33" s="7">
        <v>3268.9027313126121</v>
      </c>
      <c r="G33" s="7">
        <v>3280.6150306007203</v>
      </c>
      <c r="H33" s="7">
        <v>116271.274476908</v>
      </c>
      <c r="I33" s="7">
        <v>673498.5925240377</v>
      </c>
      <c r="J33" s="7">
        <v>21644.329084434623</v>
      </c>
      <c r="M33" s="7">
        <v>6336080.2374762911</v>
      </c>
      <c r="N33" s="7">
        <v>142392.27859524571</v>
      </c>
      <c r="O33" s="7">
        <v>732363.20327018364</v>
      </c>
      <c r="P33" s="7">
        <v>101264.5396450335</v>
      </c>
      <c r="Q33" s="7">
        <v>8241608.7879742356</v>
      </c>
      <c r="R33" s="67">
        <f t="shared" si="0"/>
        <v>26430.75539351055</v>
      </c>
      <c r="S33"/>
      <c r="T33"/>
    </row>
    <row r="34" spans="1:20" x14ac:dyDescent="0.25">
      <c r="A34" s="7" t="s">
        <v>233</v>
      </c>
      <c r="B34" s="7">
        <v>1334.76785420906</v>
      </c>
      <c r="C34" s="7">
        <v>11225.226690193</v>
      </c>
      <c r="D34" s="7">
        <v>7448.1797600381997</v>
      </c>
      <c r="E34" s="7">
        <v>19631.637168435638</v>
      </c>
      <c r="F34" s="7">
        <v>5284.0294434668076</v>
      </c>
      <c r="G34" s="7">
        <v>7383.130155147036</v>
      </c>
      <c r="H34" s="7">
        <v>172507.54911875667</v>
      </c>
      <c r="I34" s="7">
        <v>79151.608659203368</v>
      </c>
      <c r="J34" s="7">
        <v>5072.6182275705196</v>
      </c>
      <c r="L34" s="7">
        <v>4399.1880230882898</v>
      </c>
      <c r="M34" s="7">
        <v>1323744.8650725367</v>
      </c>
      <c r="N34" s="7">
        <v>26701.611853882281</v>
      </c>
      <c r="O34" s="7">
        <v>81445.77478862775</v>
      </c>
      <c r="P34" s="7">
        <v>33112.750797482593</v>
      </c>
      <c r="Q34" s="7">
        <v>1778442.9376126379</v>
      </c>
      <c r="R34" s="67">
        <f t="shared" si="0"/>
        <v>11225.226690193</v>
      </c>
      <c r="S34"/>
      <c r="T34"/>
    </row>
    <row r="35" spans="1:20" x14ac:dyDescent="0.25">
      <c r="A35" s="7" t="s">
        <v>44</v>
      </c>
      <c r="D35" s="7">
        <v>161872.17477123666</v>
      </c>
      <c r="E35" s="7">
        <v>21144.604314808435</v>
      </c>
      <c r="F35" s="7">
        <v>5642.9857970133171</v>
      </c>
      <c r="H35" s="7">
        <v>515671.29935294908</v>
      </c>
      <c r="I35" s="7">
        <v>1015142.0682485836</v>
      </c>
      <c r="J35" s="7">
        <v>7179.6394636138702</v>
      </c>
      <c r="L35" s="7">
        <v>115122.14175275348</v>
      </c>
      <c r="M35" s="7">
        <v>4112901.1686734818</v>
      </c>
      <c r="N35" s="7">
        <v>28160.271588388718</v>
      </c>
      <c r="O35" s="7">
        <v>29790.155157322602</v>
      </c>
      <c r="P35" s="7">
        <v>64080.331865129127</v>
      </c>
      <c r="Q35" s="7">
        <v>6076706.8409852814</v>
      </c>
      <c r="R35" s="67">
        <f t="shared" si="0"/>
        <v>0</v>
      </c>
      <c r="S35"/>
      <c r="T35"/>
    </row>
    <row r="36" spans="1:20" x14ac:dyDescent="0.25">
      <c r="A36" s="7" t="s">
        <v>45</v>
      </c>
      <c r="C36" s="7">
        <v>29569.760815236965</v>
      </c>
      <c r="D36" s="7">
        <v>16058.253427488738</v>
      </c>
      <c r="E36" s="7">
        <v>61020.730685279043</v>
      </c>
      <c r="F36" s="7">
        <v>92886.277928953743</v>
      </c>
      <c r="G36" s="7">
        <v>21454.082676492071</v>
      </c>
      <c r="H36" s="7">
        <v>35749.611602669298</v>
      </c>
      <c r="I36" s="7">
        <v>285920.06361121777</v>
      </c>
      <c r="J36" s="7">
        <v>21969.834318618305</v>
      </c>
      <c r="M36" s="7">
        <v>3288984.5813416834</v>
      </c>
      <c r="N36" s="7">
        <v>59637.488733216502</v>
      </c>
      <c r="O36" s="7">
        <v>3401.6686085125302</v>
      </c>
      <c r="P36" s="7">
        <v>46313.311826976125</v>
      </c>
      <c r="Q36" s="7">
        <v>3962965.6655763448</v>
      </c>
      <c r="R36" s="67">
        <f t="shared" si="0"/>
        <v>29569.760815236965</v>
      </c>
      <c r="S36"/>
      <c r="T36"/>
    </row>
    <row r="37" spans="1:20" x14ac:dyDescent="0.25">
      <c r="A37" s="7" t="s">
        <v>263</v>
      </c>
      <c r="B37" s="7">
        <v>161716.40119070499</v>
      </c>
      <c r="C37" s="7">
        <v>516285.96081958862</v>
      </c>
      <c r="D37" s="7">
        <v>801990.32391417399</v>
      </c>
      <c r="E37" s="7">
        <v>334134.33024095936</v>
      </c>
      <c r="F37" s="7">
        <v>81249.391391575497</v>
      </c>
      <c r="G37" s="7">
        <v>138649.02774276427</v>
      </c>
      <c r="H37" s="7">
        <v>1572311.5275372313</v>
      </c>
      <c r="I37" s="7">
        <v>9324743.564542152</v>
      </c>
      <c r="J37" s="7">
        <v>50273.09264434794</v>
      </c>
      <c r="K37" s="7">
        <v>32279.096838041998</v>
      </c>
      <c r="L37" s="7">
        <v>27182.29459783118</v>
      </c>
      <c r="M37" s="7">
        <v>21417941.27067478</v>
      </c>
      <c r="N37" s="7">
        <v>1157723.6956823196</v>
      </c>
      <c r="O37" s="7">
        <v>822802.45509318996</v>
      </c>
      <c r="P37" s="7">
        <v>1711747.8560381394</v>
      </c>
      <c r="Q37" s="7">
        <v>38151030.288947798</v>
      </c>
      <c r="R37" s="67">
        <f t="shared" si="0"/>
        <v>548565.05765763065</v>
      </c>
      <c r="S37"/>
      <c r="T37"/>
    </row>
    <row r="38" spans="1:20" x14ac:dyDescent="0.25">
      <c r="A38" s="7" t="s">
        <v>47</v>
      </c>
      <c r="B38" s="7">
        <v>2102.81154921079</v>
      </c>
      <c r="D38" s="7">
        <v>49915.980460500759</v>
      </c>
      <c r="E38" s="7">
        <v>24498.000203860516</v>
      </c>
      <c r="F38" s="7">
        <v>1371.9862736381101</v>
      </c>
      <c r="G38" s="7">
        <v>10480.894246153999</v>
      </c>
      <c r="H38" s="7">
        <v>915511.41446727852</v>
      </c>
      <c r="I38" s="7">
        <v>284202.59619803744</v>
      </c>
      <c r="M38" s="7">
        <v>2295389.9460000983</v>
      </c>
      <c r="N38" s="7">
        <v>138611.14680399399</v>
      </c>
      <c r="O38" s="7">
        <v>4464.3802828260305</v>
      </c>
      <c r="P38" s="7">
        <v>36654.265333848372</v>
      </c>
      <c r="Q38" s="7">
        <v>3763203.4218194471</v>
      </c>
      <c r="R38" s="67">
        <f t="shared" si="0"/>
        <v>0</v>
      </c>
      <c r="S38"/>
      <c r="T38"/>
    </row>
    <row r="39" spans="1:20" x14ac:dyDescent="0.25">
      <c r="A39" s="7" t="s">
        <v>48</v>
      </c>
      <c r="B39" s="7">
        <v>78712.194309333019</v>
      </c>
      <c r="C39" s="7">
        <v>106835.32281514999</v>
      </c>
      <c r="D39" s="7">
        <v>238787.43224409912</v>
      </c>
      <c r="E39" s="7">
        <v>107491.74795533236</v>
      </c>
      <c r="F39" s="7">
        <v>55642.260632647762</v>
      </c>
      <c r="G39" s="7">
        <v>74020.459557392445</v>
      </c>
      <c r="H39" s="7">
        <v>265450.48368811043</v>
      </c>
      <c r="I39" s="7">
        <v>1774894.2965364289</v>
      </c>
      <c r="J39" s="7">
        <v>21774.98590014334</v>
      </c>
      <c r="K39" s="7">
        <v>71831.665339965999</v>
      </c>
      <c r="L39" s="7">
        <v>5666.9949602115285</v>
      </c>
      <c r="M39" s="7">
        <v>6687589.8494140152</v>
      </c>
      <c r="N39" s="7">
        <v>231961.0370362926</v>
      </c>
      <c r="O39" s="7">
        <v>831981.52567328839</v>
      </c>
      <c r="P39" s="7">
        <v>517118.9379330083</v>
      </c>
      <c r="Q39" s="7">
        <v>11069759.19399542</v>
      </c>
      <c r="R39" s="67">
        <f t="shared" si="0"/>
        <v>178666.98815511598</v>
      </c>
      <c r="S39"/>
      <c r="T39"/>
    </row>
    <row r="40" spans="1:20" x14ac:dyDescent="0.25">
      <c r="A40" s="7" t="s">
        <v>49</v>
      </c>
      <c r="B40" s="7">
        <v>2178.9647712032393</v>
      </c>
      <c r="C40" s="7">
        <v>10735.14774538687</v>
      </c>
      <c r="D40" s="7">
        <v>29591.668132935949</v>
      </c>
      <c r="E40" s="7">
        <v>48985.764759603793</v>
      </c>
      <c r="F40" s="7">
        <v>2187.562715621737</v>
      </c>
      <c r="G40" s="7">
        <v>7472.8419774523691</v>
      </c>
      <c r="H40" s="7">
        <v>268062.28928007069</v>
      </c>
      <c r="I40" s="7">
        <v>640360.57038266957</v>
      </c>
      <c r="J40" s="7">
        <v>913.01981205998197</v>
      </c>
      <c r="K40" s="7">
        <v>9498.6814528213399</v>
      </c>
      <c r="M40" s="7">
        <v>6206693.1241986118</v>
      </c>
      <c r="N40" s="7">
        <v>155190.84962433894</v>
      </c>
      <c r="O40" s="7">
        <v>7997.8897832755702</v>
      </c>
      <c r="P40" s="7">
        <v>144875.36345175971</v>
      </c>
      <c r="Q40" s="7">
        <v>7534743.7380878106</v>
      </c>
      <c r="R40" s="67">
        <f t="shared" si="0"/>
        <v>20233.829198208208</v>
      </c>
      <c r="S40"/>
      <c r="T40"/>
    </row>
    <row r="41" spans="1:20" x14ac:dyDescent="0.25">
      <c r="A41" s="7" t="s">
        <v>234</v>
      </c>
      <c r="B41" s="7">
        <v>6723.2676947166419</v>
      </c>
      <c r="C41" s="7">
        <v>81908.146445492661</v>
      </c>
      <c r="D41" s="7">
        <v>46185.620771326008</v>
      </c>
      <c r="E41" s="7">
        <v>44599.547181549431</v>
      </c>
      <c r="F41" s="7">
        <v>59669.585626004722</v>
      </c>
      <c r="G41" s="7">
        <v>28356.328935806469</v>
      </c>
      <c r="H41" s="7">
        <v>212468.67137809284</v>
      </c>
      <c r="I41" s="7">
        <v>645899.61755705182</v>
      </c>
      <c r="J41" s="7">
        <v>12306.8861507615</v>
      </c>
      <c r="L41" s="7">
        <v>1610.24678608094</v>
      </c>
      <c r="M41" s="7">
        <v>6368132.639674793</v>
      </c>
      <c r="N41" s="7">
        <v>192601.89100632578</v>
      </c>
      <c r="O41" s="7">
        <v>141235.72033281618</v>
      </c>
      <c r="P41" s="7">
        <v>92684.713314082634</v>
      </c>
      <c r="Q41" s="7">
        <v>7934382.8828549003</v>
      </c>
      <c r="R41" s="67">
        <f t="shared" si="0"/>
        <v>81908.146445492661</v>
      </c>
      <c r="S41"/>
      <c r="T41"/>
    </row>
    <row r="42" spans="1:20" x14ac:dyDescent="0.25">
      <c r="A42" s="7" t="s">
        <v>50</v>
      </c>
      <c r="B42" s="7">
        <v>35681.469336783579</v>
      </c>
      <c r="C42" s="7">
        <v>14166.1369942938</v>
      </c>
      <c r="D42" s="7">
        <v>17143.07289271905</v>
      </c>
      <c r="E42" s="7">
        <v>40105.316453065228</v>
      </c>
      <c r="F42" s="7">
        <v>6056.6377039476738</v>
      </c>
      <c r="G42" s="7">
        <v>26297.427142875553</v>
      </c>
      <c r="H42" s="7">
        <v>87843.806075691566</v>
      </c>
      <c r="I42" s="7">
        <v>257438.42350101459</v>
      </c>
      <c r="J42" s="7">
        <v>2491.3567517421452</v>
      </c>
      <c r="M42" s="7">
        <v>3415568.6308794655</v>
      </c>
      <c r="N42" s="7">
        <v>94253.942123017201</v>
      </c>
      <c r="O42" s="7">
        <v>369384.724337316</v>
      </c>
      <c r="P42" s="7">
        <v>125313.81162189347</v>
      </c>
      <c r="Q42" s="7">
        <v>4491744.7558138249</v>
      </c>
      <c r="R42" s="67">
        <f t="shared" si="0"/>
        <v>14166.1369942938</v>
      </c>
      <c r="S42"/>
      <c r="T42"/>
    </row>
    <row r="43" spans="1:20" x14ac:dyDescent="0.25">
      <c r="A43" s="7" t="s">
        <v>51</v>
      </c>
      <c r="B43" s="7">
        <v>4622.5389578149261</v>
      </c>
      <c r="D43" s="7">
        <v>15644.346801815467</v>
      </c>
      <c r="E43" s="7">
        <v>27994.120881504059</v>
      </c>
      <c r="F43" s="7">
        <v>26217.001062870404</v>
      </c>
      <c r="H43" s="7">
        <v>23093.044319820801</v>
      </c>
      <c r="I43" s="7">
        <v>402537.91321419406</v>
      </c>
      <c r="J43" s="7">
        <v>3325.7639431647499</v>
      </c>
      <c r="K43" s="7">
        <v>3220.4935721618899</v>
      </c>
      <c r="M43" s="7">
        <v>2530916.108004956</v>
      </c>
      <c r="N43" s="7">
        <v>67045.529620939284</v>
      </c>
      <c r="P43" s="7">
        <v>22130.171326381205</v>
      </c>
      <c r="Q43" s="7">
        <v>3126747.031705623</v>
      </c>
      <c r="R43" s="67">
        <f t="shared" si="0"/>
        <v>3220.4935721618899</v>
      </c>
      <c r="S43"/>
      <c r="T43"/>
    </row>
    <row r="44" spans="1:20" x14ac:dyDescent="0.25">
      <c r="A44" s="7" t="s">
        <v>52</v>
      </c>
      <c r="B44" s="7">
        <v>69979.614369549367</v>
      </c>
      <c r="C44" s="7">
        <v>142783.88273610288</v>
      </c>
      <c r="D44" s="7">
        <v>260847.66465962457</v>
      </c>
      <c r="E44" s="7">
        <v>155966.85234273254</v>
      </c>
      <c r="F44" s="7">
        <v>32184.542973843236</v>
      </c>
      <c r="G44" s="7">
        <v>68534.762568601393</v>
      </c>
      <c r="H44" s="7">
        <v>519805.72169409005</v>
      </c>
      <c r="I44" s="7">
        <v>1809212.5682831702</v>
      </c>
      <c r="J44" s="7">
        <v>42457.376730886157</v>
      </c>
      <c r="K44" s="7">
        <v>25586.177923857569</v>
      </c>
      <c r="L44" s="7">
        <v>7265.9574694136027</v>
      </c>
      <c r="M44" s="7">
        <v>6567763.3807308758</v>
      </c>
      <c r="N44" s="7">
        <v>122826.99754321191</v>
      </c>
      <c r="O44" s="7">
        <v>269393.09781909012</v>
      </c>
      <c r="P44" s="7">
        <v>849988.17566554877</v>
      </c>
      <c r="Q44" s="7">
        <v>10944596.773510598</v>
      </c>
      <c r="R44" s="67">
        <f t="shared" si="0"/>
        <v>168370.06065996044</v>
      </c>
      <c r="S44"/>
      <c r="T44"/>
    </row>
    <row r="45" spans="1:20" x14ac:dyDescent="0.25">
      <c r="A45" s="7" t="s">
        <v>53</v>
      </c>
      <c r="B45" s="7">
        <v>33978.695683767452</v>
      </c>
      <c r="C45" s="7">
        <v>26734.951916952879</v>
      </c>
      <c r="D45" s="7">
        <v>20728.98380589985</v>
      </c>
      <c r="E45" s="7">
        <v>45535.444502101644</v>
      </c>
      <c r="F45" s="7">
        <v>12895.166826672747</v>
      </c>
      <c r="G45" s="7">
        <v>5889.4568398123611</v>
      </c>
      <c r="H45" s="7">
        <v>142274.04308794969</v>
      </c>
      <c r="I45" s="7">
        <v>229674.61824650905</v>
      </c>
      <c r="J45" s="7">
        <v>6053.1572639211599</v>
      </c>
      <c r="L45" s="7">
        <v>592.99643427168405</v>
      </c>
      <c r="M45" s="7">
        <v>2655420.0757343238</v>
      </c>
      <c r="N45" s="7">
        <v>64206.480119205189</v>
      </c>
      <c r="O45" s="7">
        <v>1346.68655016854</v>
      </c>
      <c r="P45" s="7">
        <v>38178.112685905478</v>
      </c>
      <c r="Q45" s="7">
        <v>3283508.8696974609</v>
      </c>
      <c r="R45" s="67">
        <f t="shared" si="0"/>
        <v>26734.951916952879</v>
      </c>
      <c r="S45"/>
      <c r="T45"/>
    </row>
    <row r="46" spans="1:20" x14ac:dyDescent="0.25">
      <c r="A46" s="7" t="s">
        <v>54</v>
      </c>
      <c r="C46" s="7">
        <v>31448.982056997102</v>
      </c>
      <c r="D46" s="7">
        <v>21802.876224001651</v>
      </c>
      <c r="E46" s="7">
        <v>26290.881976845205</v>
      </c>
      <c r="F46" s="7">
        <v>6246.0130234918997</v>
      </c>
      <c r="G46" s="7">
        <v>9238.2948484854078</v>
      </c>
      <c r="H46" s="7">
        <v>112073.79747312643</v>
      </c>
      <c r="I46" s="7">
        <v>146738.56512576877</v>
      </c>
      <c r="M46" s="7">
        <v>2563311.7885540891</v>
      </c>
      <c r="N46" s="7">
        <v>24916.917565842679</v>
      </c>
      <c r="O46" s="7">
        <v>63780.970801926902</v>
      </c>
      <c r="P46" s="7">
        <v>32634.886392320572</v>
      </c>
      <c r="Q46" s="7">
        <v>3038483.9740428953</v>
      </c>
      <c r="R46" s="67">
        <f t="shared" si="0"/>
        <v>31448.982056997102</v>
      </c>
      <c r="S46"/>
      <c r="T46"/>
    </row>
    <row r="47" spans="1:20" x14ac:dyDescent="0.25">
      <c r="A47" s="7" t="s">
        <v>55</v>
      </c>
      <c r="B47" s="7">
        <v>18595.430321291173</v>
      </c>
      <c r="C47" s="7">
        <v>24468.6590705991</v>
      </c>
      <c r="D47" s="7">
        <v>3692.8160315137329</v>
      </c>
      <c r="E47" s="7">
        <v>37926.838544075421</v>
      </c>
      <c r="F47" s="7">
        <v>3127.3848505367</v>
      </c>
      <c r="G47" s="7">
        <v>13203.818838965959</v>
      </c>
      <c r="I47" s="7">
        <v>106399.47040031286</v>
      </c>
      <c r="J47" s="7">
        <v>22433.77399451653</v>
      </c>
      <c r="M47" s="7">
        <v>2114144.6837652535</v>
      </c>
      <c r="N47" s="7">
        <v>42530.349044065399</v>
      </c>
      <c r="O47" s="7">
        <v>86631.062267747096</v>
      </c>
      <c r="P47" s="7">
        <v>37113.301498289067</v>
      </c>
      <c r="Q47" s="7">
        <v>2510267.588627167</v>
      </c>
      <c r="R47" s="67">
        <f t="shared" si="0"/>
        <v>24468.6590705991</v>
      </c>
      <c r="S47"/>
      <c r="T47"/>
    </row>
    <row r="48" spans="1:20" x14ac:dyDescent="0.25">
      <c r="A48" s="7" t="s">
        <v>56</v>
      </c>
      <c r="B48" s="7">
        <v>56419.316900773803</v>
      </c>
      <c r="C48" s="7">
        <v>184492.13838637149</v>
      </c>
      <c r="D48" s="7">
        <v>458476.78440329316</v>
      </c>
      <c r="E48" s="7">
        <v>138948.86260454016</v>
      </c>
      <c r="F48" s="7">
        <v>24426.000165361715</v>
      </c>
      <c r="G48" s="7">
        <v>60047.787220231563</v>
      </c>
      <c r="H48" s="7">
        <v>246636.03676919895</v>
      </c>
      <c r="I48" s="7">
        <v>3479519.5436710971</v>
      </c>
      <c r="J48" s="7">
        <v>37377.851128134382</v>
      </c>
      <c r="K48" s="7">
        <v>36394.017987932835</v>
      </c>
      <c r="L48" s="7">
        <v>7671.5560337146517</v>
      </c>
      <c r="M48" s="7">
        <v>12902092.820887102</v>
      </c>
      <c r="N48" s="7">
        <v>400425.94421168475</v>
      </c>
      <c r="O48" s="7">
        <v>640293.5993862726</v>
      </c>
      <c r="P48" s="7">
        <v>709510.00873522472</v>
      </c>
      <c r="Q48" s="7">
        <v>19382732.268490929</v>
      </c>
      <c r="R48" s="67">
        <f t="shared" si="0"/>
        <v>220886.15637430432</v>
      </c>
      <c r="S48"/>
      <c r="T48"/>
    </row>
    <row r="49" spans="1:20" x14ac:dyDescent="0.25">
      <c r="A49" s="7" t="s">
        <v>57</v>
      </c>
      <c r="B49" s="7">
        <v>3425.6667118860305</v>
      </c>
      <c r="C49" s="7">
        <v>5985.8070189762002</v>
      </c>
      <c r="D49" s="7">
        <v>65323.496858456398</v>
      </c>
      <c r="E49" s="7">
        <v>58732.148896862935</v>
      </c>
      <c r="F49" s="7">
        <v>39210.311381691608</v>
      </c>
      <c r="G49" s="7">
        <v>10607.40685688341</v>
      </c>
      <c r="H49" s="7">
        <v>114022.17215966716</v>
      </c>
      <c r="I49" s="7">
        <v>286854.85733818298</v>
      </c>
      <c r="J49" s="7">
        <v>1392.0481439479499</v>
      </c>
      <c r="K49" s="7">
        <v>7492.4944218375203</v>
      </c>
      <c r="L49" s="7">
        <v>2497.4981406124998</v>
      </c>
      <c r="M49" s="7">
        <v>3226114.1538955504</v>
      </c>
      <c r="N49" s="7">
        <v>53225.370209774701</v>
      </c>
      <c r="O49" s="7">
        <v>354946.7285290272</v>
      </c>
      <c r="P49" s="7">
        <v>86372.493072723533</v>
      </c>
      <c r="Q49" s="7">
        <v>4316202.6536360811</v>
      </c>
      <c r="R49" s="67">
        <f t="shared" si="0"/>
        <v>13478.301440813721</v>
      </c>
      <c r="S49"/>
      <c r="T49"/>
    </row>
    <row r="50" spans="1:20" x14ac:dyDescent="0.25">
      <c r="A50" s="7" t="s">
        <v>236</v>
      </c>
      <c r="B50" s="7">
        <v>19422.756441396181</v>
      </c>
      <c r="C50" s="7">
        <v>372577.59146842279</v>
      </c>
      <c r="D50" s="7">
        <v>279678.84915613109</v>
      </c>
      <c r="E50" s="7">
        <v>155000.4665693577</v>
      </c>
      <c r="F50" s="7">
        <v>188328.1462650951</v>
      </c>
      <c r="G50" s="7">
        <v>15265.036176163369</v>
      </c>
      <c r="H50" s="7">
        <v>282395.79959237797</v>
      </c>
      <c r="I50" s="7">
        <v>1834954.0547782497</v>
      </c>
      <c r="J50" s="7">
        <v>9300.1098793464098</v>
      </c>
      <c r="K50" s="7">
        <v>4749.34072641067</v>
      </c>
      <c r="L50" s="7">
        <v>9379.9479346610697</v>
      </c>
      <c r="M50" s="7">
        <v>10095204.380021447</v>
      </c>
      <c r="N50" s="7">
        <v>505954.22782524728</v>
      </c>
      <c r="O50" s="7">
        <v>419965.20307358901</v>
      </c>
      <c r="P50" s="7">
        <v>746593.90563620836</v>
      </c>
      <c r="Q50" s="7">
        <v>14938769.815544104</v>
      </c>
      <c r="R50" s="67">
        <f t="shared" si="0"/>
        <v>377326.93219483347</v>
      </c>
      <c r="S50"/>
      <c r="T50"/>
    </row>
    <row r="51" spans="1:20" x14ac:dyDescent="0.25">
      <c r="A51" s="7" t="s">
        <v>235</v>
      </c>
      <c r="B51" s="7">
        <v>27300.818791245201</v>
      </c>
      <c r="D51" s="7">
        <v>3634.0211963236497</v>
      </c>
      <c r="E51" s="7">
        <v>3606.9171942856601</v>
      </c>
      <c r="F51" s="7">
        <v>3051.0766601835999</v>
      </c>
      <c r="G51" s="7">
        <v>5147.6754639834007</v>
      </c>
      <c r="H51" s="7">
        <v>23382.163875058002</v>
      </c>
      <c r="I51" s="7">
        <v>6328.1589988993301</v>
      </c>
      <c r="J51" s="7">
        <v>10316.200160303713</v>
      </c>
      <c r="M51" s="7">
        <v>346373.7176135155</v>
      </c>
      <c r="N51" s="7">
        <v>3079.4316161617999</v>
      </c>
      <c r="P51" s="7">
        <v>8108.6834404715601</v>
      </c>
      <c r="Q51" s="7">
        <v>440328.86501043139</v>
      </c>
      <c r="R51" s="67">
        <f t="shared" si="0"/>
        <v>0</v>
      </c>
      <c r="S51"/>
      <c r="T51"/>
    </row>
    <row r="52" spans="1:20" x14ac:dyDescent="0.25">
      <c r="A52" s="7" t="s">
        <v>58</v>
      </c>
      <c r="B52" s="7">
        <v>1009.6001986354249</v>
      </c>
      <c r="C52" s="7">
        <v>13188.04899841634</v>
      </c>
      <c r="D52" s="7">
        <v>35169.692302348631</v>
      </c>
      <c r="E52" s="7">
        <v>25525.004248563044</v>
      </c>
      <c r="F52" s="7">
        <v>2165.6041383722759</v>
      </c>
      <c r="G52" s="7">
        <v>30701.450123933122</v>
      </c>
      <c r="H52" s="7">
        <v>52261.841063469699</v>
      </c>
      <c r="I52" s="7">
        <v>167638.1397107752</v>
      </c>
      <c r="J52" s="7">
        <v>11337.505710894329</v>
      </c>
      <c r="K52" s="7">
        <v>362495.66296712786</v>
      </c>
      <c r="L52" s="7">
        <v>944.79214257452804</v>
      </c>
      <c r="M52" s="7">
        <v>2423654.982027668</v>
      </c>
      <c r="N52" s="7">
        <v>53757.501682561735</v>
      </c>
      <c r="O52" s="7">
        <v>310890.0229917728</v>
      </c>
      <c r="P52" s="7">
        <v>29519.679125762439</v>
      </c>
      <c r="Q52" s="7">
        <v>3520259.5274328757</v>
      </c>
      <c r="R52" s="67">
        <f t="shared" si="0"/>
        <v>375683.71196554421</v>
      </c>
      <c r="S52"/>
      <c r="T52"/>
    </row>
    <row r="53" spans="1:20" x14ac:dyDescent="0.25">
      <c r="A53" s="7" t="s">
        <v>59</v>
      </c>
      <c r="B53" s="7">
        <v>38371.045328605171</v>
      </c>
      <c r="C53" s="7">
        <v>165746.67941016296</v>
      </c>
      <c r="D53" s="7">
        <v>202905.00527037017</v>
      </c>
      <c r="E53" s="7">
        <v>102997.63418927323</v>
      </c>
      <c r="F53" s="7">
        <v>9426.1376861834251</v>
      </c>
      <c r="G53" s="7">
        <v>58791.838029932907</v>
      </c>
      <c r="H53" s="7">
        <v>237346.23817286963</v>
      </c>
      <c r="I53" s="7">
        <v>3893987.0894133463</v>
      </c>
      <c r="J53" s="7">
        <v>22189.341926074514</v>
      </c>
      <c r="K53" s="7">
        <v>14081.57729833884</v>
      </c>
      <c r="L53" s="7">
        <v>369.57876361298599</v>
      </c>
      <c r="M53" s="7">
        <v>4080836.5074242395</v>
      </c>
      <c r="N53" s="7">
        <v>137500.00418893987</v>
      </c>
      <c r="O53" s="7">
        <v>645401.95126638282</v>
      </c>
      <c r="P53" s="7">
        <v>339771.92312525626</v>
      </c>
      <c r="Q53" s="7">
        <v>9949722.5514935888</v>
      </c>
      <c r="R53" s="67">
        <f t="shared" si="0"/>
        <v>179828.25670850181</v>
      </c>
      <c r="S53"/>
      <c r="T53"/>
    </row>
    <row r="54" spans="1:20" x14ac:dyDescent="0.25">
      <c r="A54" s="7" t="s">
        <v>237</v>
      </c>
      <c r="B54" s="7">
        <v>1928.21639311745</v>
      </c>
      <c r="C54" s="7">
        <v>65337.176053206291</v>
      </c>
      <c r="D54" s="7">
        <v>119216.1444041013</v>
      </c>
      <c r="E54" s="7">
        <v>117295.86305786904</v>
      </c>
      <c r="F54" s="7">
        <v>65035.644271566409</v>
      </c>
      <c r="G54" s="7">
        <v>36571.837589460956</v>
      </c>
      <c r="H54" s="7">
        <v>295754.75010542356</v>
      </c>
      <c r="I54" s="7">
        <v>1197126.0061247731</v>
      </c>
      <c r="J54" s="7">
        <v>7635.4988653385581</v>
      </c>
      <c r="M54" s="7">
        <v>4048067.3425326184</v>
      </c>
      <c r="N54" s="7">
        <v>48155.815784903403</v>
      </c>
      <c r="O54" s="7">
        <v>152438.28130142004</v>
      </c>
      <c r="P54" s="7">
        <v>369762.86929202575</v>
      </c>
      <c r="Q54" s="7">
        <v>6524325.4457758237</v>
      </c>
      <c r="R54" s="67">
        <f t="shared" si="0"/>
        <v>65337.176053206291</v>
      </c>
      <c r="S54"/>
      <c r="T54"/>
    </row>
    <row r="55" spans="1:20" x14ac:dyDescent="0.25">
      <c r="A55" s="7" t="s">
        <v>60</v>
      </c>
      <c r="B55" s="7">
        <v>155277.57237817429</v>
      </c>
      <c r="C55" s="7">
        <v>974964.82704126311</v>
      </c>
      <c r="D55" s="7">
        <v>408337.0937599552</v>
      </c>
      <c r="E55" s="7">
        <v>153584.25744446134</v>
      </c>
      <c r="F55" s="7">
        <v>50718.128234679127</v>
      </c>
      <c r="G55" s="7">
        <v>66115.519705463841</v>
      </c>
      <c r="H55" s="7">
        <v>342136.35770515114</v>
      </c>
      <c r="I55" s="7">
        <v>4347261.2367414339</v>
      </c>
      <c r="J55" s="7">
        <v>141396.87945106774</v>
      </c>
      <c r="K55" s="7">
        <v>10588.5125920013</v>
      </c>
      <c r="L55" s="7">
        <v>155903.14170210977</v>
      </c>
      <c r="M55" s="7">
        <v>7132727.0311347777</v>
      </c>
      <c r="N55" s="7">
        <v>395220.46790148696</v>
      </c>
      <c r="O55" s="7">
        <v>693214.50252399431</v>
      </c>
      <c r="P55" s="7">
        <v>564595.58594465244</v>
      </c>
      <c r="Q55" s="7">
        <v>15592041.114260672</v>
      </c>
      <c r="R55" s="67">
        <f t="shared" si="0"/>
        <v>985553.33963326446</v>
      </c>
      <c r="S55"/>
      <c r="T55"/>
    </row>
    <row r="56" spans="1:20" x14ac:dyDescent="0.25">
      <c r="A56" s="7" t="s">
        <v>61</v>
      </c>
      <c r="B56" s="7">
        <v>40674.472967762245</v>
      </c>
      <c r="C56" s="7">
        <v>47192.757931573899</v>
      </c>
      <c r="D56" s="7">
        <v>63931.58566417011</v>
      </c>
      <c r="E56" s="7">
        <v>47684.674501674679</v>
      </c>
      <c r="F56" s="7">
        <v>4244.5372620125036</v>
      </c>
      <c r="G56" s="7">
        <v>13524.19198798521</v>
      </c>
      <c r="H56" s="7">
        <v>252224.52133352487</v>
      </c>
      <c r="I56" s="7">
        <v>764835.0064725132</v>
      </c>
      <c r="J56" s="7">
        <v>8977.47740433937</v>
      </c>
      <c r="L56" s="7">
        <v>65932.436792556196</v>
      </c>
      <c r="M56" s="7">
        <v>5628941.9693469042</v>
      </c>
      <c r="N56" s="7">
        <v>166894.40870598008</v>
      </c>
      <c r="O56" s="7">
        <v>171911.56731103201</v>
      </c>
      <c r="P56" s="7">
        <v>98788.559575526015</v>
      </c>
      <c r="Q56" s="7">
        <v>7375758.1672575548</v>
      </c>
      <c r="R56" s="67">
        <f t="shared" si="0"/>
        <v>47192.757931573899</v>
      </c>
      <c r="S56"/>
      <c r="T56"/>
    </row>
    <row r="57" spans="1:20" x14ac:dyDescent="0.25">
      <c r="A57" s="7" t="s">
        <v>62</v>
      </c>
      <c r="B57" s="7">
        <v>110012.34262372459</v>
      </c>
      <c r="C57" s="7">
        <v>238400.55116031555</v>
      </c>
      <c r="D57" s="7">
        <v>350074.91800000257</v>
      </c>
      <c r="E57" s="7">
        <v>183994.76606954163</v>
      </c>
      <c r="F57" s="7">
        <v>118775.2830865781</v>
      </c>
      <c r="G57" s="7">
        <v>147691.21581193857</v>
      </c>
      <c r="H57" s="7">
        <v>408879.54404713912</v>
      </c>
      <c r="I57" s="7">
        <v>4862767.0628735274</v>
      </c>
      <c r="J57" s="7">
        <v>50056.779563717435</v>
      </c>
      <c r="K57" s="7">
        <v>83168.669924101298</v>
      </c>
      <c r="L57" s="7">
        <v>11841.184704544174</v>
      </c>
      <c r="M57" s="7">
        <v>10525554.246401448</v>
      </c>
      <c r="N57" s="7">
        <v>405699.18355351913</v>
      </c>
      <c r="O57" s="7">
        <v>471501.17608919041</v>
      </c>
      <c r="P57" s="7">
        <v>791631.99996021774</v>
      </c>
      <c r="Q57" s="7">
        <v>18760048.923869506</v>
      </c>
      <c r="R57" s="67">
        <f t="shared" si="0"/>
        <v>321569.22108441684</v>
      </c>
      <c r="S57"/>
      <c r="T57"/>
    </row>
    <row r="58" spans="1:20" x14ac:dyDescent="0.25">
      <c r="A58" s="7" t="s">
        <v>63</v>
      </c>
      <c r="B58" s="7">
        <v>56064.434232343978</v>
      </c>
      <c r="C58" s="7">
        <v>264947.82629618904</v>
      </c>
      <c r="D58" s="7">
        <v>147897.05926065915</v>
      </c>
      <c r="E58" s="7">
        <v>142587.48358338079</v>
      </c>
      <c r="F58" s="7">
        <v>42671.419996385601</v>
      </c>
      <c r="G58" s="7">
        <v>25422.716834780196</v>
      </c>
      <c r="H58" s="7">
        <v>286833.27258196817</v>
      </c>
      <c r="I58" s="7">
        <v>1465111.0384489908</v>
      </c>
      <c r="J58" s="7">
        <v>44303.724107172427</v>
      </c>
      <c r="L58" s="7">
        <v>3826.017767450569</v>
      </c>
      <c r="M58" s="7">
        <v>12789155.803771652</v>
      </c>
      <c r="N58" s="7">
        <v>516838.39093601186</v>
      </c>
      <c r="O58" s="7">
        <v>419226.9174389416</v>
      </c>
      <c r="P58" s="7">
        <v>554340.782846577</v>
      </c>
      <c r="Q58" s="7">
        <v>16759226.888102503</v>
      </c>
      <c r="R58" s="67">
        <f t="shared" si="0"/>
        <v>264947.82629618904</v>
      </c>
      <c r="S58"/>
      <c r="T58"/>
    </row>
    <row r="59" spans="1:20" x14ac:dyDescent="0.25">
      <c r="A59" s="7" t="s">
        <v>238</v>
      </c>
      <c r="B59" s="7">
        <v>140741.94284208227</v>
      </c>
      <c r="C59" s="7">
        <v>1349434.0733068022</v>
      </c>
      <c r="D59" s="7">
        <v>334311.06357041869</v>
      </c>
      <c r="E59" s="7">
        <v>240826.68920582882</v>
      </c>
      <c r="F59" s="7">
        <v>281185.13116893463</v>
      </c>
      <c r="G59" s="7">
        <v>46431.926849081392</v>
      </c>
      <c r="H59" s="7">
        <v>460195.90072735894</v>
      </c>
      <c r="I59" s="7">
        <v>9537754.9590662047</v>
      </c>
      <c r="J59" s="7">
        <v>24886.290793887296</v>
      </c>
      <c r="K59" s="7">
        <v>140505.87519724586</v>
      </c>
      <c r="L59" s="7">
        <v>49776.549111217137</v>
      </c>
      <c r="M59" s="7">
        <v>5253877.4639686132</v>
      </c>
      <c r="N59" s="7">
        <v>468225.29532008129</v>
      </c>
      <c r="O59" s="7">
        <v>636888.44633825449</v>
      </c>
      <c r="P59" s="7">
        <v>674190.14954022225</v>
      </c>
      <c r="Q59" s="7">
        <v>19639231.757006235</v>
      </c>
      <c r="R59" s="67">
        <f t="shared" si="0"/>
        <v>1489939.9485040479</v>
      </c>
      <c r="S59"/>
      <c r="T59"/>
    </row>
    <row r="60" spans="1:20" x14ac:dyDescent="0.25">
      <c r="A60" s="7" t="s">
        <v>64</v>
      </c>
      <c r="B60" s="7">
        <v>108582.87867709415</v>
      </c>
      <c r="C60" s="7">
        <v>854748.62571175082</v>
      </c>
      <c r="D60" s="7">
        <v>509989.3303481391</v>
      </c>
      <c r="E60" s="7">
        <v>257483.52966776156</v>
      </c>
      <c r="F60" s="7">
        <v>35569.688691080912</v>
      </c>
      <c r="G60" s="7">
        <v>154074.88467059005</v>
      </c>
      <c r="H60" s="7">
        <v>579071.88063701021</v>
      </c>
      <c r="I60" s="7">
        <v>9432886.1058528498</v>
      </c>
      <c r="J60" s="7">
        <v>86748.634060309705</v>
      </c>
      <c r="K60" s="7">
        <v>6121.2771286854304</v>
      </c>
      <c r="M60" s="7">
        <v>5646465.257423819</v>
      </c>
      <c r="N60" s="7">
        <v>704870.90972207044</v>
      </c>
      <c r="O60" s="7">
        <v>1342661.9794800626</v>
      </c>
      <c r="P60" s="7">
        <v>1080661.1812254884</v>
      </c>
      <c r="Q60" s="7">
        <v>20799936.163296714</v>
      </c>
      <c r="R60" s="67">
        <f t="shared" si="0"/>
        <v>860869.9028404362</v>
      </c>
      <c r="S60"/>
      <c r="T60"/>
    </row>
    <row r="61" spans="1:20" x14ac:dyDescent="0.25">
      <c r="A61" s="7" t="s">
        <v>65</v>
      </c>
      <c r="B61" s="7">
        <v>1301.8435880688301</v>
      </c>
      <c r="C61" s="7">
        <v>6027.7034655717698</v>
      </c>
      <c r="D61" s="7">
        <v>1204.7609125884067</v>
      </c>
      <c r="E61" s="7">
        <v>5359.0416645720506</v>
      </c>
      <c r="F61" s="7">
        <v>89968.737742208759</v>
      </c>
      <c r="G61" s="7">
        <v>10539.903478965176</v>
      </c>
      <c r="H61" s="7">
        <v>21998.5443736013</v>
      </c>
      <c r="I61" s="7">
        <v>168942.18017829911</v>
      </c>
      <c r="J61" s="7">
        <v>4762.5095622224508</v>
      </c>
      <c r="K61" s="7">
        <v>1871.4732622732499</v>
      </c>
      <c r="M61" s="7">
        <v>634978.79129116202</v>
      </c>
      <c r="N61" s="7">
        <v>22327.0659091829</v>
      </c>
      <c r="O61" s="7">
        <v>3853.3634470206298</v>
      </c>
      <c r="P61" s="7">
        <v>4957.0648034462774</v>
      </c>
      <c r="Q61" s="7">
        <v>978092.98367918306</v>
      </c>
      <c r="R61" s="67">
        <f t="shared" si="0"/>
        <v>7899.1767278450197</v>
      </c>
      <c r="S61"/>
      <c r="T61"/>
    </row>
    <row r="62" spans="1:20" x14ac:dyDescent="0.25">
      <c r="A62" s="7" t="s">
        <v>66</v>
      </c>
      <c r="B62" s="7">
        <v>20221.136994542747</v>
      </c>
      <c r="C62" s="7">
        <v>9539.6240452903912</v>
      </c>
      <c r="D62" s="7">
        <v>3245.1098790974902</v>
      </c>
      <c r="E62" s="7">
        <v>26823.53945610299</v>
      </c>
      <c r="F62" s="7">
        <v>7908.8805872478169</v>
      </c>
      <c r="G62" s="7">
        <v>981.39394148330803</v>
      </c>
      <c r="H62" s="7">
        <v>65379.4244397691</v>
      </c>
      <c r="I62" s="7">
        <v>67084.02833462588</v>
      </c>
      <c r="J62" s="7">
        <v>2210.8999933291002</v>
      </c>
      <c r="M62" s="7">
        <v>2238765.9311894653</v>
      </c>
      <c r="N62" s="7">
        <v>84094.037801820421</v>
      </c>
      <c r="O62" s="7">
        <v>7598.9451622570696</v>
      </c>
      <c r="P62" s="7">
        <v>32389.684902271347</v>
      </c>
      <c r="Q62" s="7">
        <v>2566242.6367273028</v>
      </c>
      <c r="R62" s="67">
        <f t="shared" si="0"/>
        <v>9539.6240452903912</v>
      </c>
      <c r="S62"/>
      <c r="T62"/>
    </row>
    <row r="63" spans="1:20" x14ac:dyDescent="0.25">
      <c r="A63" s="7" t="s">
        <v>67</v>
      </c>
      <c r="B63" s="7">
        <v>206727.93858485582</v>
      </c>
      <c r="C63" s="7">
        <v>379759.59211780707</v>
      </c>
      <c r="D63" s="7">
        <v>580805.89431799855</v>
      </c>
      <c r="E63" s="7">
        <v>374223.57865429216</v>
      </c>
      <c r="F63" s="7">
        <v>118777.94077055035</v>
      </c>
      <c r="G63" s="7">
        <v>56695.727163973352</v>
      </c>
      <c r="H63" s="7">
        <v>667284.9835057077</v>
      </c>
      <c r="I63" s="7">
        <v>7774193.6452462124</v>
      </c>
      <c r="J63" s="7">
        <v>64544.52932691473</v>
      </c>
      <c r="K63" s="7">
        <v>15210.372675497299</v>
      </c>
      <c r="L63" s="7">
        <v>22881.928709211988</v>
      </c>
      <c r="M63" s="7">
        <v>16580308.789111326</v>
      </c>
      <c r="N63" s="7">
        <v>647830.69822416024</v>
      </c>
      <c r="O63" s="7">
        <v>853371.5562351672</v>
      </c>
      <c r="P63" s="7">
        <v>1173040.6502813394</v>
      </c>
      <c r="Q63" s="7">
        <v>29515657.824925017</v>
      </c>
      <c r="R63" s="67">
        <f t="shared" si="0"/>
        <v>394969.96479330439</v>
      </c>
      <c r="S63"/>
      <c r="T63"/>
    </row>
    <row r="64" spans="1:20" x14ac:dyDescent="0.25">
      <c r="A64" s="7" t="s">
        <v>68</v>
      </c>
      <c r="B64" s="7">
        <v>26062.988434455812</v>
      </c>
      <c r="C64" s="7">
        <v>31197.993501072808</v>
      </c>
      <c r="D64" s="7">
        <v>99053.841136157891</v>
      </c>
      <c r="E64" s="7">
        <v>74934.903613593575</v>
      </c>
      <c r="F64" s="7">
        <v>23112.605285820569</v>
      </c>
      <c r="G64" s="7">
        <v>21976.66965495066</v>
      </c>
      <c r="H64" s="7">
        <v>243098.69581623364</v>
      </c>
      <c r="I64" s="7">
        <v>1781384.2518860695</v>
      </c>
      <c r="J64" s="7">
        <v>13881.540008113778</v>
      </c>
      <c r="L64" s="7">
        <v>33288.165886733863</v>
      </c>
      <c r="M64" s="7">
        <v>4796481.8482406223</v>
      </c>
      <c r="N64" s="7">
        <v>124622.5578028193</v>
      </c>
      <c r="O64" s="7">
        <v>428871.69270797627</v>
      </c>
      <c r="P64" s="7">
        <v>86521.701172768866</v>
      </c>
      <c r="Q64" s="7">
        <v>7784489.4551473893</v>
      </c>
      <c r="R64" s="67">
        <f t="shared" si="0"/>
        <v>31197.993501072808</v>
      </c>
      <c r="S64"/>
      <c r="T64"/>
    </row>
    <row r="65" spans="1:20" x14ac:dyDescent="0.25">
      <c r="A65" s="7" t="s">
        <v>69</v>
      </c>
      <c r="B65" s="7">
        <v>29747.659410243101</v>
      </c>
      <c r="C65" s="7">
        <v>49458.651702621413</v>
      </c>
      <c r="D65" s="7">
        <v>175539.31808146034</v>
      </c>
      <c r="E65" s="7">
        <v>76237.154307008386</v>
      </c>
      <c r="F65" s="7">
        <v>6843.9637571276307</v>
      </c>
      <c r="G65" s="7">
        <v>5656.2191496002888</v>
      </c>
      <c r="H65" s="7">
        <v>68988.923391841221</v>
      </c>
      <c r="I65" s="7">
        <v>1230081.2952699852</v>
      </c>
      <c r="J65" s="7">
        <v>5905.9689636615321</v>
      </c>
      <c r="L65" s="7">
        <v>18096.625871323384</v>
      </c>
      <c r="M65" s="7">
        <v>4819233.4165886678</v>
      </c>
      <c r="N65" s="7">
        <v>161019.02766230906</v>
      </c>
      <c r="O65" s="7">
        <v>570234.34365722246</v>
      </c>
      <c r="P65" s="7">
        <v>169028.21760110621</v>
      </c>
      <c r="Q65" s="7">
        <v>7386070.7854141779</v>
      </c>
      <c r="R65" s="67">
        <f t="shared" si="0"/>
        <v>49458.651702621413</v>
      </c>
      <c r="S65"/>
      <c r="T65"/>
    </row>
    <row r="66" spans="1:20" x14ac:dyDescent="0.25">
      <c r="A66" s="7" t="s">
        <v>70</v>
      </c>
      <c r="B66" s="7">
        <v>8710.110458180332</v>
      </c>
      <c r="C66" s="7">
        <v>102996.57968491557</v>
      </c>
      <c r="D66" s="7">
        <v>31747.749074849522</v>
      </c>
      <c r="E66" s="7">
        <v>82855.111032410525</v>
      </c>
      <c r="F66" s="7">
        <v>70853.66732013259</v>
      </c>
      <c r="G66" s="7">
        <v>23002.061214360088</v>
      </c>
      <c r="H66" s="7">
        <v>559981.87452996499</v>
      </c>
      <c r="I66" s="7">
        <v>662165.76469641842</v>
      </c>
      <c r="J66" s="7">
        <v>50024.368889651145</v>
      </c>
      <c r="L66" s="7">
        <v>6763.9418437704717</v>
      </c>
      <c r="M66" s="7">
        <v>4680735.4287734199</v>
      </c>
      <c r="N66" s="7">
        <v>75426.210597862446</v>
      </c>
      <c r="P66" s="7">
        <v>143392.17876390449</v>
      </c>
      <c r="Q66" s="7">
        <v>6498655.046879841</v>
      </c>
      <c r="R66" s="67">
        <f t="shared" si="0"/>
        <v>102996.57968491557</v>
      </c>
      <c r="S66"/>
      <c r="T66"/>
    </row>
    <row r="67" spans="1:20" x14ac:dyDescent="0.25">
      <c r="A67" s="7" t="s">
        <v>71</v>
      </c>
      <c r="D67" s="7">
        <v>6085.8909191444163</v>
      </c>
      <c r="E67" s="7">
        <v>7209.6645421039402</v>
      </c>
      <c r="F67" s="7">
        <v>1218.4291377691</v>
      </c>
      <c r="G67" s="7">
        <v>9189.5076448170439</v>
      </c>
      <c r="H67" s="7">
        <v>19783.4195798484</v>
      </c>
      <c r="I67" s="7">
        <v>55876.359647569036</v>
      </c>
      <c r="M67" s="7">
        <v>528430.04834871867</v>
      </c>
      <c r="N67" s="7">
        <v>17974.123197651221</v>
      </c>
      <c r="O67" s="7">
        <v>49714.911110435802</v>
      </c>
      <c r="P67" s="7">
        <v>6715.1207510724107</v>
      </c>
      <c r="Q67" s="7">
        <v>702197.47487913014</v>
      </c>
      <c r="R67" s="67">
        <f t="shared" si="0"/>
        <v>0</v>
      </c>
      <c r="S67"/>
      <c r="T67"/>
    </row>
    <row r="68" spans="1:20" x14ac:dyDescent="0.25">
      <c r="A68" s="7" t="s">
        <v>72</v>
      </c>
      <c r="B68" s="7">
        <v>80328.021852169855</v>
      </c>
      <c r="C68" s="7">
        <v>252666.92708363043</v>
      </c>
      <c r="D68" s="7">
        <v>329202.4947152313</v>
      </c>
      <c r="E68" s="7">
        <v>167805.03332458594</v>
      </c>
      <c r="F68" s="7">
        <v>82513.148924442648</v>
      </c>
      <c r="G68" s="7">
        <v>157176.20216493635</v>
      </c>
      <c r="H68" s="7">
        <v>156568.44517239864</v>
      </c>
      <c r="I68" s="7">
        <v>4123386.5581488218</v>
      </c>
      <c r="J68" s="7">
        <v>53855.537373594459</v>
      </c>
      <c r="K68" s="7">
        <v>20788.15047957046</v>
      </c>
      <c r="L68" s="7">
        <v>11757.556592532657</v>
      </c>
      <c r="M68" s="7">
        <v>9327905.5409421679</v>
      </c>
      <c r="N68" s="7">
        <v>521679.82192077988</v>
      </c>
      <c r="O68" s="7">
        <v>770289.97700740083</v>
      </c>
      <c r="P68" s="7">
        <v>776297.51536880468</v>
      </c>
      <c r="Q68" s="7">
        <v>16832220.931071069</v>
      </c>
      <c r="R68" s="67">
        <f t="shared" ref="R68:R131" si="1">+K68+C68</f>
        <v>273455.0775632009</v>
      </c>
      <c r="S68"/>
      <c r="T68"/>
    </row>
    <row r="69" spans="1:20" x14ac:dyDescent="0.25">
      <c r="A69" s="7" t="s">
        <v>73</v>
      </c>
      <c r="B69" s="7">
        <v>4893.1466617937303</v>
      </c>
      <c r="C69" s="7">
        <v>20091.538713470749</v>
      </c>
      <c r="D69" s="7">
        <v>52377.260727860194</v>
      </c>
      <c r="E69" s="7">
        <v>42551.688922190697</v>
      </c>
      <c r="F69" s="7">
        <v>32555.910360832437</v>
      </c>
      <c r="G69" s="7">
        <v>12272.740265082748</v>
      </c>
      <c r="H69" s="7">
        <v>317118.75293741463</v>
      </c>
      <c r="I69" s="7">
        <v>512867.07559184881</v>
      </c>
      <c r="J69" s="7">
        <v>13900.218381248967</v>
      </c>
      <c r="L69" s="7">
        <v>714.15421967313102</v>
      </c>
      <c r="M69" s="7">
        <v>4018908.8224957064</v>
      </c>
      <c r="N69" s="7">
        <v>75807.470418302837</v>
      </c>
      <c r="O69" s="7">
        <v>124023.51320906545</v>
      </c>
      <c r="P69" s="7">
        <v>86417.421608579971</v>
      </c>
      <c r="Q69" s="7">
        <v>5314499.7145130718</v>
      </c>
      <c r="R69" s="67">
        <f t="shared" si="1"/>
        <v>20091.538713470749</v>
      </c>
      <c r="S69"/>
      <c r="T69"/>
    </row>
    <row r="70" spans="1:20" x14ac:dyDescent="0.25">
      <c r="A70" s="7" t="s">
        <v>74</v>
      </c>
      <c r="C70" s="7">
        <v>19739.128400234753</v>
      </c>
      <c r="D70" s="7">
        <v>155090.75348341881</v>
      </c>
      <c r="E70" s="7">
        <v>84119.685537115904</v>
      </c>
      <c r="F70" s="7">
        <v>5338.4660155223492</v>
      </c>
      <c r="G70" s="7">
        <v>6502.6685647608774</v>
      </c>
      <c r="H70" s="7">
        <v>60123.761001613704</v>
      </c>
      <c r="I70" s="7">
        <v>959021.02456968068</v>
      </c>
      <c r="J70" s="7">
        <v>5938.1357390737803</v>
      </c>
      <c r="K70" s="7">
        <v>1319.58571979417</v>
      </c>
      <c r="M70" s="7">
        <v>4576044.1331131589</v>
      </c>
      <c r="N70" s="7">
        <v>106318.39678785473</v>
      </c>
      <c r="O70" s="7">
        <v>253266.13515021474</v>
      </c>
      <c r="P70" s="7">
        <v>241207.77645913436</v>
      </c>
      <c r="Q70" s="7">
        <v>6474029.6505415775</v>
      </c>
      <c r="R70" s="67">
        <f t="shared" si="1"/>
        <v>21058.714120028922</v>
      </c>
      <c r="S70"/>
      <c r="T70"/>
    </row>
    <row r="71" spans="1:20" x14ac:dyDescent="0.25">
      <c r="A71" s="7" t="s">
        <v>239</v>
      </c>
      <c r="B71" s="7">
        <v>200394.0545543461</v>
      </c>
      <c r="C71" s="7">
        <v>661306.80741731822</v>
      </c>
      <c r="D71" s="7">
        <v>2252975.6439997447</v>
      </c>
      <c r="E71" s="7">
        <v>594967.83169484895</v>
      </c>
      <c r="F71" s="7">
        <v>247344.9334697231</v>
      </c>
      <c r="G71" s="7">
        <v>425674.0031502351</v>
      </c>
      <c r="H71" s="7">
        <v>2223752.4533307194</v>
      </c>
      <c r="I71" s="7">
        <v>21247004.929943074</v>
      </c>
      <c r="J71" s="7">
        <v>78180.049436994654</v>
      </c>
      <c r="K71" s="7">
        <v>31518.006228240753</v>
      </c>
      <c r="L71" s="7">
        <v>54263.818124830039</v>
      </c>
      <c r="M71" s="7">
        <v>25673674.387245663</v>
      </c>
      <c r="N71" s="7">
        <v>1520132.8019024543</v>
      </c>
      <c r="O71" s="7">
        <v>3955921.1344747585</v>
      </c>
      <c r="P71" s="7">
        <v>3772950.5384691847</v>
      </c>
      <c r="Q71" s="7">
        <v>62940061.393442139</v>
      </c>
      <c r="R71" s="67">
        <f t="shared" si="1"/>
        <v>692824.81364555901</v>
      </c>
      <c r="S71"/>
      <c r="T71"/>
    </row>
    <row r="72" spans="1:20" x14ac:dyDescent="0.25">
      <c r="A72" s="7" t="s">
        <v>75</v>
      </c>
      <c r="B72" s="7">
        <v>1612.3656568471599</v>
      </c>
      <c r="C72" s="7">
        <v>89066.394015116093</v>
      </c>
      <c r="D72" s="7">
        <v>30781.526176173087</v>
      </c>
      <c r="E72" s="7">
        <v>50680.314974092638</v>
      </c>
      <c r="F72" s="7">
        <v>8521.6093223577263</v>
      </c>
      <c r="G72" s="7">
        <v>1490.84314813374</v>
      </c>
      <c r="H72" s="7">
        <v>1695.4686782697399</v>
      </c>
      <c r="I72" s="7">
        <v>208870.04827539588</v>
      </c>
      <c r="J72" s="7">
        <v>147605.99975892153</v>
      </c>
      <c r="L72" s="7">
        <v>1225.6651652023888</v>
      </c>
      <c r="M72" s="7">
        <v>2239848.1745967232</v>
      </c>
      <c r="N72" s="7">
        <v>99702.745550960943</v>
      </c>
      <c r="P72" s="7">
        <v>64507.15436756827</v>
      </c>
      <c r="Q72" s="7">
        <v>2945608.3096857625</v>
      </c>
      <c r="R72" s="67">
        <f t="shared" si="1"/>
        <v>89066.394015116093</v>
      </c>
      <c r="S72"/>
      <c r="T72"/>
    </row>
    <row r="73" spans="1:20" x14ac:dyDescent="0.25">
      <c r="A73" s="7" t="s">
        <v>76</v>
      </c>
      <c r="B73" s="7">
        <v>7525.2314312072604</v>
      </c>
      <c r="C73" s="7">
        <v>5659.4356438678597</v>
      </c>
      <c r="D73" s="7">
        <v>9259.8168390938445</v>
      </c>
      <c r="E73" s="7">
        <v>9714.3106233430226</v>
      </c>
      <c r="F73" s="7">
        <v>7097.2168500404205</v>
      </c>
      <c r="G73" s="7">
        <v>2736.447793166275</v>
      </c>
      <c r="I73" s="7">
        <v>63911.311153103765</v>
      </c>
      <c r="M73" s="7">
        <v>1116738.6533385534</v>
      </c>
      <c r="N73" s="7">
        <v>29091.554311809599</v>
      </c>
      <c r="P73" s="7">
        <v>5598.5729979770949</v>
      </c>
      <c r="Q73" s="7">
        <v>1257332.5509821624</v>
      </c>
      <c r="R73" s="67">
        <f t="shared" si="1"/>
        <v>5659.4356438678597</v>
      </c>
      <c r="S73"/>
      <c r="T73"/>
    </row>
    <row r="74" spans="1:20" x14ac:dyDescent="0.25">
      <c r="A74" s="7" t="s">
        <v>77</v>
      </c>
      <c r="B74" s="7">
        <v>5906.9961709668778</v>
      </c>
      <c r="C74" s="7">
        <v>31178.249142763299</v>
      </c>
      <c r="D74" s="7">
        <v>16626.033125111629</v>
      </c>
      <c r="E74" s="7">
        <v>20658.826481281809</v>
      </c>
      <c r="F74" s="7">
        <v>10681.452673099386</v>
      </c>
      <c r="G74" s="7">
        <v>26272.665260094604</v>
      </c>
      <c r="H74" s="7">
        <v>264270.28078379296</v>
      </c>
      <c r="I74" s="7">
        <v>277074.66069158481</v>
      </c>
      <c r="J74" s="7">
        <v>43585.237918968698</v>
      </c>
      <c r="K74" s="7">
        <v>7416.6314596233196</v>
      </c>
      <c r="M74" s="7">
        <v>3039507.6246401928</v>
      </c>
      <c r="N74" s="7">
        <v>83871.411168397812</v>
      </c>
      <c r="O74" s="7">
        <v>94791.231703949568</v>
      </c>
      <c r="P74" s="7">
        <v>123118.58784848329</v>
      </c>
      <c r="Q74" s="7">
        <v>4044959.8890683106</v>
      </c>
      <c r="R74" s="67">
        <f t="shared" si="1"/>
        <v>38594.88060238662</v>
      </c>
      <c r="S74"/>
      <c r="T74"/>
    </row>
    <row r="75" spans="1:20" x14ac:dyDescent="0.25">
      <c r="A75" s="7" t="s">
        <v>78</v>
      </c>
      <c r="B75" s="7">
        <v>239334.52781660369</v>
      </c>
      <c r="C75" s="7">
        <v>3072725.1624948964</v>
      </c>
      <c r="D75" s="7">
        <v>1866110.3217060482</v>
      </c>
      <c r="E75" s="7">
        <v>484752.51340638439</v>
      </c>
      <c r="F75" s="7">
        <v>85221.04400997929</v>
      </c>
      <c r="G75" s="7">
        <v>302893.26881577005</v>
      </c>
      <c r="H75" s="7">
        <v>765462.50784195622</v>
      </c>
      <c r="I75" s="7">
        <v>19740515.579773754</v>
      </c>
      <c r="J75" s="7">
        <v>207162.34287707449</v>
      </c>
      <c r="K75" s="7">
        <v>7267.5545018277999</v>
      </c>
      <c r="L75" s="7">
        <v>116236.03464900282</v>
      </c>
      <c r="M75" s="7">
        <v>24788384.655795809</v>
      </c>
      <c r="N75" s="7">
        <v>1504650.8567084903</v>
      </c>
      <c r="O75" s="7">
        <v>3372389.5161088221</v>
      </c>
      <c r="P75" s="7">
        <v>3941502.8196489606</v>
      </c>
      <c r="Q75" s="7">
        <v>60494608.706155367</v>
      </c>
      <c r="R75" s="67">
        <f t="shared" si="1"/>
        <v>3079992.7169967243</v>
      </c>
      <c r="S75"/>
      <c r="T75"/>
    </row>
    <row r="76" spans="1:20" x14ac:dyDescent="0.25">
      <c r="A76" s="7" t="s">
        <v>79</v>
      </c>
      <c r="B76" s="7">
        <v>77283.658036362918</v>
      </c>
      <c r="C76" s="7">
        <v>48081.267229903635</v>
      </c>
      <c r="D76" s="7">
        <v>49961.318077962249</v>
      </c>
      <c r="E76" s="7">
        <v>195752.20433115249</v>
      </c>
      <c r="F76" s="7">
        <v>631927.5100931311</v>
      </c>
      <c r="G76" s="7">
        <v>18824.681676891061</v>
      </c>
      <c r="H76" s="7">
        <v>258157.26004218019</v>
      </c>
      <c r="I76" s="7">
        <v>3263085.5743793878</v>
      </c>
      <c r="J76" s="7">
        <v>37259.862981071492</v>
      </c>
      <c r="M76" s="7">
        <v>4769738.9074785085</v>
      </c>
      <c r="N76" s="7">
        <v>114748.6032957586</v>
      </c>
      <c r="O76" s="7">
        <v>1503390.6534005064</v>
      </c>
      <c r="P76" s="7">
        <v>163863.859503068</v>
      </c>
      <c r="Q76" s="7">
        <v>11132075.360525884</v>
      </c>
      <c r="R76" s="67">
        <f t="shared" si="1"/>
        <v>48081.267229903635</v>
      </c>
      <c r="S76"/>
      <c r="T76"/>
    </row>
    <row r="77" spans="1:20" x14ac:dyDescent="0.25">
      <c r="A77" s="7" t="s">
        <v>264</v>
      </c>
      <c r="B77" s="7">
        <v>76660.959364235954</v>
      </c>
      <c r="C77" s="7">
        <v>9440.5324021534507</v>
      </c>
      <c r="D77" s="7">
        <v>27196.989614207316</v>
      </c>
      <c r="E77" s="7">
        <v>50302.942859265924</v>
      </c>
      <c r="F77" s="7">
        <v>2126.6216983649501</v>
      </c>
      <c r="G77" s="7">
        <v>7842.230251205815</v>
      </c>
      <c r="H77" s="7">
        <v>76705.493324507697</v>
      </c>
      <c r="I77" s="7">
        <v>240379.55628983214</v>
      </c>
      <c r="K77" s="7">
        <v>13827.210885839599</v>
      </c>
      <c r="L77" s="7">
        <v>2800.0519028471899</v>
      </c>
      <c r="M77" s="7">
        <v>3051971.5092355083</v>
      </c>
      <c r="N77" s="7">
        <v>115711.15454662436</v>
      </c>
      <c r="O77" s="7">
        <v>69672.463478762089</v>
      </c>
      <c r="P77" s="7">
        <v>72034.93169332204</v>
      </c>
      <c r="Q77" s="7">
        <v>3816672.6475466769</v>
      </c>
      <c r="R77" s="67">
        <f t="shared" si="1"/>
        <v>23267.743287993049</v>
      </c>
      <c r="S77"/>
      <c r="T77"/>
    </row>
    <row r="78" spans="1:20" x14ac:dyDescent="0.25">
      <c r="A78" s="7" t="s">
        <v>81</v>
      </c>
      <c r="B78" s="7">
        <v>98671.265837826446</v>
      </c>
      <c r="C78" s="7">
        <v>747242.32368195674</v>
      </c>
      <c r="D78" s="7">
        <v>777067.5387070874</v>
      </c>
      <c r="E78" s="7">
        <v>349191.37916147639</v>
      </c>
      <c r="F78" s="7">
        <v>106213.17823426757</v>
      </c>
      <c r="G78" s="7">
        <v>136765.44029606381</v>
      </c>
      <c r="H78" s="7">
        <v>2054685.2050366425</v>
      </c>
      <c r="I78" s="7">
        <v>5088057.2375564901</v>
      </c>
      <c r="J78" s="7">
        <v>106002.28865729079</v>
      </c>
      <c r="K78" s="7">
        <v>76646.877145228733</v>
      </c>
      <c r="L78" s="7">
        <v>39413.382722930626</v>
      </c>
      <c r="M78" s="7">
        <v>19058826.052898578</v>
      </c>
      <c r="N78" s="7">
        <v>958476.42323510803</v>
      </c>
      <c r="O78" s="7">
        <v>1021631.2951706641</v>
      </c>
      <c r="P78" s="7">
        <v>1738593.7175474665</v>
      </c>
      <c r="Q78" s="7">
        <v>32357483.605889075</v>
      </c>
      <c r="R78" s="67">
        <f t="shared" si="1"/>
        <v>823889.20082718553</v>
      </c>
      <c r="S78"/>
      <c r="T78"/>
    </row>
    <row r="79" spans="1:20" x14ac:dyDescent="0.25">
      <c r="A79" s="7" t="s">
        <v>82</v>
      </c>
      <c r="B79" s="7">
        <v>5954.6906486997077</v>
      </c>
      <c r="C79" s="7">
        <v>25171.505849976529</v>
      </c>
      <c r="D79" s="7">
        <v>11614.594631622213</v>
      </c>
      <c r="E79" s="7">
        <v>50234.513829910029</v>
      </c>
      <c r="F79" s="7">
        <v>29994.543242831503</v>
      </c>
      <c r="G79" s="7">
        <v>9429.4884715486278</v>
      </c>
      <c r="H79" s="7">
        <v>100524.54581520801</v>
      </c>
      <c r="I79" s="7">
        <v>544586.83922720049</v>
      </c>
      <c r="J79" s="7">
        <v>2073.7423085577602</v>
      </c>
      <c r="M79" s="7">
        <v>4755611.084447301</v>
      </c>
      <c r="N79" s="7">
        <v>130920.08080868158</v>
      </c>
      <c r="O79" s="7">
        <v>273657.0126557824</v>
      </c>
      <c r="P79" s="7">
        <v>112947.51099253933</v>
      </c>
      <c r="Q79" s="7">
        <v>6052720.1529298592</v>
      </c>
      <c r="R79" s="67">
        <f t="shared" si="1"/>
        <v>25171.505849976529</v>
      </c>
      <c r="S79"/>
      <c r="T79"/>
    </row>
    <row r="80" spans="1:20" x14ac:dyDescent="0.25">
      <c r="A80" s="7" t="s">
        <v>83</v>
      </c>
      <c r="B80" s="7">
        <v>35618.411539732617</v>
      </c>
      <c r="C80" s="7">
        <v>4561.8120353161903</v>
      </c>
      <c r="D80" s="7">
        <v>7962.3218294664266</v>
      </c>
      <c r="E80" s="7">
        <v>23701.4073206008</v>
      </c>
      <c r="F80" s="7">
        <v>4467.1565205066199</v>
      </c>
      <c r="G80" s="7">
        <v>1418.5817682034481</v>
      </c>
      <c r="H80" s="7">
        <v>15323.685386053692</v>
      </c>
      <c r="I80" s="7">
        <v>57563.479528271891</v>
      </c>
      <c r="M80" s="7">
        <v>1502288.1001589741</v>
      </c>
      <c r="N80" s="7">
        <v>45430.477262129803</v>
      </c>
      <c r="O80" s="7">
        <v>9238.7118331321599</v>
      </c>
      <c r="P80" s="7">
        <v>21131.113958106387</v>
      </c>
      <c r="Q80" s="7">
        <v>1728705.259140494</v>
      </c>
      <c r="R80" s="67">
        <f t="shared" si="1"/>
        <v>4561.8120353161903</v>
      </c>
      <c r="S80"/>
      <c r="T80"/>
    </row>
    <row r="81" spans="1:20" x14ac:dyDescent="0.25">
      <c r="A81" s="7" t="s">
        <v>84</v>
      </c>
      <c r="B81" s="7">
        <v>44973.350698911781</v>
      </c>
      <c r="C81" s="7">
        <v>142352.55247502221</v>
      </c>
      <c r="D81" s="7">
        <v>174947.31141007389</v>
      </c>
      <c r="E81" s="7">
        <v>123679.42884230506</v>
      </c>
      <c r="F81" s="7">
        <v>306945.812060214</v>
      </c>
      <c r="G81" s="7">
        <v>75176.078946985872</v>
      </c>
      <c r="H81" s="7">
        <v>305019.6594169506</v>
      </c>
      <c r="I81" s="7">
        <v>2390192.3980313637</v>
      </c>
      <c r="J81" s="7">
        <v>21400.072024121444</v>
      </c>
      <c r="K81" s="7">
        <v>120954.56846651435</v>
      </c>
      <c r="L81" s="7">
        <v>190.00942084057499</v>
      </c>
      <c r="M81" s="7">
        <v>9977884.9544046745</v>
      </c>
      <c r="N81" s="7">
        <v>380772.61531767092</v>
      </c>
      <c r="O81" s="7">
        <v>622789.2432944898</v>
      </c>
      <c r="P81" s="7">
        <v>361495.63756949117</v>
      </c>
      <c r="Q81" s="7">
        <v>15048773.692379631</v>
      </c>
      <c r="R81" s="67">
        <f t="shared" si="1"/>
        <v>263307.12094153656</v>
      </c>
      <c r="S81"/>
      <c r="T81"/>
    </row>
    <row r="82" spans="1:20" x14ac:dyDescent="0.25">
      <c r="A82" s="7" t="s">
        <v>85</v>
      </c>
      <c r="B82" s="7">
        <v>226051.0132623855</v>
      </c>
      <c r="C82" s="7">
        <v>110201.08188971502</v>
      </c>
      <c r="D82" s="7">
        <v>202523.35250004192</v>
      </c>
      <c r="E82" s="7">
        <v>161467.3490498453</v>
      </c>
      <c r="F82" s="7">
        <v>35373.171615491548</v>
      </c>
      <c r="G82" s="7">
        <v>27369.713639640217</v>
      </c>
      <c r="H82" s="7">
        <v>193649.6187786684</v>
      </c>
      <c r="I82" s="7">
        <v>1435010.025077584</v>
      </c>
      <c r="J82" s="7">
        <v>20424.212253189315</v>
      </c>
      <c r="K82" s="7">
        <v>31231.009535397003</v>
      </c>
      <c r="L82" s="7">
        <v>1504.6402732378619</v>
      </c>
      <c r="M82" s="7">
        <v>6557232.1369928038</v>
      </c>
      <c r="N82" s="7">
        <v>231735.07337486508</v>
      </c>
      <c r="O82" s="7">
        <v>221908.19610081194</v>
      </c>
      <c r="P82" s="7">
        <v>660614.46145118715</v>
      </c>
      <c r="Q82" s="7">
        <v>10116295.055794865</v>
      </c>
      <c r="R82" s="67">
        <f t="shared" si="1"/>
        <v>141432.09142511201</v>
      </c>
      <c r="S82"/>
      <c r="T82"/>
    </row>
    <row r="83" spans="1:20" x14ac:dyDescent="0.25">
      <c r="A83" s="7" t="s">
        <v>240</v>
      </c>
      <c r="B83" s="7">
        <v>50463.481948260087</v>
      </c>
      <c r="C83" s="7">
        <v>123535.87144266714</v>
      </c>
      <c r="D83" s="7">
        <v>362241.23437584512</v>
      </c>
      <c r="E83" s="7">
        <v>174708.22729038214</v>
      </c>
      <c r="F83" s="7">
        <v>129542.53527893114</v>
      </c>
      <c r="G83" s="7">
        <v>99254.438478453332</v>
      </c>
      <c r="H83" s="7">
        <v>762208.23729910888</v>
      </c>
      <c r="I83" s="7">
        <v>1667737.1833685304</v>
      </c>
      <c r="J83" s="7">
        <v>68423.010683275555</v>
      </c>
      <c r="K83" s="7">
        <v>21908.3733396264</v>
      </c>
      <c r="L83" s="7">
        <v>6949.0491378925499</v>
      </c>
      <c r="M83" s="7">
        <v>9546884.3363040034</v>
      </c>
      <c r="N83" s="7">
        <v>399108.51493255841</v>
      </c>
      <c r="O83" s="7">
        <v>570110.74947659066</v>
      </c>
      <c r="P83" s="7">
        <v>806469.98999335989</v>
      </c>
      <c r="Q83" s="7">
        <v>14789545.233349485</v>
      </c>
      <c r="R83" s="67">
        <f t="shared" si="1"/>
        <v>145444.24478229354</v>
      </c>
      <c r="S83"/>
      <c r="T83"/>
    </row>
    <row r="84" spans="1:20" x14ac:dyDescent="0.25">
      <c r="A84" s="7" t="s">
        <v>86</v>
      </c>
      <c r="B84" s="7">
        <v>60746.220644293098</v>
      </c>
      <c r="C84" s="7">
        <v>266606.18561107607</v>
      </c>
      <c r="D84" s="7">
        <v>154273.45121637397</v>
      </c>
      <c r="E84" s="7">
        <v>120981.71266949152</v>
      </c>
      <c r="F84" s="7">
        <v>21448.096383234984</v>
      </c>
      <c r="G84" s="7">
        <v>48502.514689073687</v>
      </c>
      <c r="H84" s="7">
        <v>87825.277534372552</v>
      </c>
      <c r="I84" s="7">
        <v>3186058.3413079842</v>
      </c>
      <c r="J84" s="7">
        <v>61629.868851982443</v>
      </c>
      <c r="K84" s="7">
        <v>31813.005889307573</v>
      </c>
      <c r="L84" s="7">
        <v>21109.837853826495</v>
      </c>
      <c r="M84" s="7">
        <v>10508972.560938392</v>
      </c>
      <c r="N84" s="7">
        <v>451284.90259004699</v>
      </c>
      <c r="O84" s="7">
        <v>745725.25505771581</v>
      </c>
      <c r="P84" s="7">
        <v>650912.140950136</v>
      </c>
      <c r="Q84" s="7">
        <v>16417889.372187309</v>
      </c>
      <c r="R84" s="67">
        <f t="shared" si="1"/>
        <v>298419.19150038366</v>
      </c>
      <c r="S84"/>
      <c r="T84"/>
    </row>
    <row r="85" spans="1:20" x14ac:dyDescent="0.25">
      <c r="A85" s="7" t="s">
        <v>87</v>
      </c>
      <c r="B85" s="7">
        <v>3165116.5336308479</v>
      </c>
      <c r="C85" s="7">
        <v>32036339.914797124</v>
      </c>
      <c r="D85" s="7">
        <v>22656108.941967625</v>
      </c>
      <c r="E85" s="7">
        <v>2955454.2736643367</v>
      </c>
      <c r="F85" s="7">
        <v>1176279.1010345032</v>
      </c>
      <c r="G85" s="7">
        <v>3750790.0595329893</v>
      </c>
      <c r="H85" s="7">
        <v>20377752.294234507</v>
      </c>
      <c r="I85" s="7">
        <v>153808670.15553254</v>
      </c>
      <c r="J85" s="7">
        <v>2104331.2446465055</v>
      </c>
      <c r="K85" s="7">
        <v>217411.50758549676</v>
      </c>
      <c r="L85" s="7">
        <v>2453640.8106650985</v>
      </c>
      <c r="M85" s="7">
        <v>81845381.110689119</v>
      </c>
      <c r="N85" s="7">
        <v>12969286.672312936</v>
      </c>
      <c r="O85" s="7">
        <v>24372223.533590265</v>
      </c>
      <c r="P85" s="7">
        <v>25246100.046435203</v>
      </c>
      <c r="Q85" s="7">
        <v>389134886.20031905</v>
      </c>
      <c r="R85" s="67">
        <f t="shared" si="1"/>
        <v>32253751.422382619</v>
      </c>
      <c r="S85"/>
      <c r="T85"/>
    </row>
    <row r="86" spans="1:20" x14ac:dyDescent="0.25">
      <c r="A86" s="7" t="s">
        <v>88</v>
      </c>
      <c r="B86" s="7">
        <v>3621.8718834072661</v>
      </c>
      <c r="C86" s="7">
        <v>30677.12539549149</v>
      </c>
      <c r="D86" s="7">
        <v>48181.795490819764</v>
      </c>
      <c r="E86" s="7">
        <v>25306.749237228174</v>
      </c>
      <c r="F86" s="7">
        <v>17801.168312464113</v>
      </c>
      <c r="G86" s="7">
        <v>4059.1023529019499</v>
      </c>
      <c r="H86" s="7">
        <v>92291.626452557568</v>
      </c>
      <c r="I86" s="7">
        <v>191689.43820330332</v>
      </c>
      <c r="J86" s="7">
        <v>7299.7025852598608</v>
      </c>
      <c r="M86" s="7">
        <v>2537970.4502768517</v>
      </c>
      <c r="N86" s="7">
        <v>180153.98714422854</v>
      </c>
      <c r="O86" s="7">
        <v>6142.4408115601</v>
      </c>
      <c r="P86" s="7">
        <v>54542.308653067586</v>
      </c>
      <c r="Q86" s="7">
        <v>3199737.7667991417</v>
      </c>
      <c r="R86" s="67">
        <f t="shared" si="1"/>
        <v>30677.12539549149</v>
      </c>
      <c r="S86"/>
      <c r="T86"/>
    </row>
    <row r="87" spans="1:20" x14ac:dyDescent="0.25">
      <c r="A87" s="7" t="s">
        <v>89</v>
      </c>
      <c r="B87" s="7">
        <v>74752.003651468331</v>
      </c>
      <c r="C87" s="7">
        <v>153050.04473879878</v>
      </c>
      <c r="D87" s="7">
        <v>279435.58925727452</v>
      </c>
      <c r="E87" s="7">
        <v>136287.26193992185</v>
      </c>
      <c r="F87" s="7">
        <v>126647.82786127449</v>
      </c>
      <c r="G87" s="7">
        <v>57915.414570118955</v>
      </c>
      <c r="H87" s="7">
        <v>270244.41367387073</v>
      </c>
      <c r="I87" s="7">
        <v>1831468.2898335273</v>
      </c>
      <c r="J87" s="7">
        <v>20532.324005390234</v>
      </c>
      <c r="K87" s="7">
        <v>8114.5212255259003</v>
      </c>
      <c r="L87" s="7">
        <v>7553.6768756629799</v>
      </c>
      <c r="M87" s="7">
        <v>9506463.5125877671</v>
      </c>
      <c r="N87" s="7">
        <v>386309.17120092892</v>
      </c>
      <c r="O87" s="7">
        <v>1068517.4862755092</v>
      </c>
      <c r="P87" s="7">
        <v>755643.73140243825</v>
      </c>
      <c r="Q87" s="7">
        <v>14682935.269099478</v>
      </c>
      <c r="R87" s="67">
        <f t="shared" si="1"/>
        <v>161164.56596432469</v>
      </c>
      <c r="S87"/>
      <c r="T87"/>
    </row>
    <row r="88" spans="1:20" x14ac:dyDescent="0.25">
      <c r="A88" s="7" t="s">
        <v>241</v>
      </c>
      <c r="C88" s="7">
        <v>134675.82541425951</v>
      </c>
      <c r="D88" s="7">
        <v>19387.369011615043</v>
      </c>
      <c r="E88" s="7">
        <v>15598.83060188646</v>
      </c>
      <c r="G88" s="7">
        <v>4934.3916900824115</v>
      </c>
      <c r="H88" s="7">
        <v>2445.5280913582001</v>
      </c>
      <c r="I88" s="7">
        <v>505859.28158333397</v>
      </c>
      <c r="L88" s="7">
        <v>6051.3546321922204</v>
      </c>
      <c r="M88" s="7">
        <v>3055242.2827791236</v>
      </c>
      <c r="N88" s="7">
        <v>102556.79666648875</v>
      </c>
      <c r="O88" s="7">
        <v>29826.385203120561</v>
      </c>
      <c r="P88" s="7">
        <v>24014.898460348893</v>
      </c>
      <c r="Q88" s="7">
        <v>3900592.9441338102</v>
      </c>
      <c r="R88" s="67">
        <f t="shared" si="1"/>
        <v>134675.82541425951</v>
      </c>
      <c r="S88"/>
      <c r="T88"/>
    </row>
    <row r="89" spans="1:20" x14ac:dyDescent="0.25">
      <c r="A89" s="7" t="s">
        <v>90</v>
      </c>
      <c r="B89" s="7">
        <v>135157.59132497766</v>
      </c>
      <c r="C89" s="7">
        <v>168313.54896972323</v>
      </c>
      <c r="D89" s="7">
        <v>376372.39516368514</v>
      </c>
      <c r="E89" s="7">
        <v>174763.1217777112</v>
      </c>
      <c r="F89" s="7">
        <v>24318.247011911037</v>
      </c>
      <c r="G89" s="7">
        <v>41543.525574940213</v>
      </c>
      <c r="H89" s="7">
        <v>326822.18563139875</v>
      </c>
      <c r="I89" s="7">
        <v>2827898.3549873224</v>
      </c>
      <c r="J89" s="7">
        <v>17863.208464255102</v>
      </c>
      <c r="K89" s="7">
        <v>11798.1894828934</v>
      </c>
      <c r="L89" s="7">
        <v>15712.049495004896</v>
      </c>
      <c r="M89" s="7">
        <v>8514877.500176698</v>
      </c>
      <c r="N89" s="7">
        <v>402208.16575335909</v>
      </c>
      <c r="O89" s="7">
        <v>321804.32428839064</v>
      </c>
      <c r="P89" s="7">
        <v>620341.93179495644</v>
      </c>
      <c r="Q89" s="7">
        <v>13979794.339897227</v>
      </c>
      <c r="R89" s="67">
        <f t="shared" si="1"/>
        <v>180111.73845261661</v>
      </c>
      <c r="S89"/>
      <c r="T89"/>
    </row>
    <row r="90" spans="1:20" x14ac:dyDescent="0.25">
      <c r="A90" s="7" t="s">
        <v>91</v>
      </c>
      <c r="B90" s="7">
        <v>1740.4454498970317</v>
      </c>
      <c r="C90" s="7">
        <v>42625.7352191354</v>
      </c>
      <c r="D90" s="7">
        <v>58913.319563847632</v>
      </c>
      <c r="E90" s="7">
        <v>41122.66156872765</v>
      </c>
      <c r="F90" s="7">
        <v>26236.962185475488</v>
      </c>
      <c r="G90" s="7">
        <v>13927.358175011839</v>
      </c>
      <c r="H90" s="7">
        <v>40798.942088003059</v>
      </c>
      <c r="I90" s="7">
        <v>439607.51321982697</v>
      </c>
      <c r="J90" s="7">
        <v>34543.288689453606</v>
      </c>
      <c r="L90" s="7">
        <v>6313.7525707868599</v>
      </c>
      <c r="M90" s="7">
        <v>3199690.4845457301</v>
      </c>
      <c r="N90" s="7">
        <v>113386.1421610492</v>
      </c>
      <c r="P90" s="7">
        <v>45150.39300837554</v>
      </c>
      <c r="Q90" s="7">
        <v>4064056.9984453204</v>
      </c>
      <c r="R90" s="67">
        <f t="shared" si="1"/>
        <v>42625.7352191354</v>
      </c>
      <c r="S90"/>
      <c r="T90"/>
    </row>
    <row r="91" spans="1:20" x14ac:dyDescent="0.25">
      <c r="A91" s="7" t="s">
        <v>92</v>
      </c>
      <c r="B91" s="7">
        <v>30781.480765243847</v>
      </c>
      <c r="C91" s="7">
        <v>29870.121924827701</v>
      </c>
      <c r="D91" s="7">
        <v>9870.4193579329458</v>
      </c>
      <c r="E91" s="7">
        <v>9864.4911781383944</v>
      </c>
      <c r="F91" s="7">
        <v>37474.395753295597</v>
      </c>
      <c r="G91" s="7">
        <v>6634.8188260651987</v>
      </c>
      <c r="H91" s="7">
        <v>10159.161235126368</v>
      </c>
      <c r="I91" s="7">
        <v>101180.98709749413</v>
      </c>
      <c r="M91" s="7">
        <v>1906193.1709433931</v>
      </c>
      <c r="N91" s="7">
        <v>61763.729219529952</v>
      </c>
      <c r="O91" s="7">
        <v>45138.583718887297</v>
      </c>
      <c r="P91" s="7">
        <v>21336.704716559922</v>
      </c>
      <c r="Q91" s="7">
        <v>2270268.0647364943</v>
      </c>
      <c r="R91" s="67">
        <f t="shared" si="1"/>
        <v>29870.121924827701</v>
      </c>
      <c r="S91"/>
      <c r="T91"/>
    </row>
    <row r="92" spans="1:20" x14ac:dyDescent="0.25">
      <c r="A92" s="7" t="s">
        <v>93</v>
      </c>
      <c r="B92" s="7">
        <v>2716.95043624665</v>
      </c>
      <c r="C92" s="7">
        <v>19038.305498111709</v>
      </c>
      <c r="D92" s="7">
        <v>28847.331801848497</v>
      </c>
      <c r="E92" s="7">
        <v>11742.335520125669</v>
      </c>
      <c r="F92" s="7">
        <v>2309.1622152548298</v>
      </c>
      <c r="H92" s="7">
        <v>67421.640952125803</v>
      </c>
      <c r="I92" s="7">
        <v>782518.57397225709</v>
      </c>
      <c r="K92" s="7">
        <v>6427.98701764202</v>
      </c>
      <c r="M92" s="7">
        <v>2047230.7516562701</v>
      </c>
      <c r="N92" s="7">
        <v>71786.694505621883</v>
      </c>
      <c r="O92" s="7">
        <v>90949.874910764105</v>
      </c>
      <c r="P92" s="7">
        <v>50747.524513547352</v>
      </c>
      <c r="Q92" s="7">
        <v>3181737.1329998155</v>
      </c>
      <c r="R92" s="67">
        <f t="shared" si="1"/>
        <v>25466.292515753728</v>
      </c>
      <c r="S92"/>
      <c r="T92"/>
    </row>
    <row r="93" spans="1:20" x14ac:dyDescent="0.25">
      <c r="A93" s="7" t="s">
        <v>94</v>
      </c>
      <c r="B93" s="7">
        <v>2810.0514128268719</v>
      </c>
      <c r="C93" s="7">
        <v>11275.284313616521</v>
      </c>
      <c r="D93" s="7">
        <v>11170.048326689413</v>
      </c>
      <c r="E93" s="7">
        <v>19130.399052102694</v>
      </c>
      <c r="F93" s="7">
        <v>24801.867061851823</v>
      </c>
      <c r="G93" s="7">
        <v>2325.2141873413561</v>
      </c>
      <c r="H93" s="7">
        <v>29084.5541266615</v>
      </c>
      <c r="I93" s="7">
        <v>92902.4963004819</v>
      </c>
      <c r="J93" s="7">
        <v>1183.9048529297299</v>
      </c>
      <c r="M93" s="7">
        <v>1530489.9710022747</v>
      </c>
      <c r="N93" s="7">
        <v>47606.755990825273</v>
      </c>
      <c r="P93" s="7">
        <v>24281.951174057274</v>
      </c>
      <c r="Q93" s="7">
        <v>1797062.4978016592</v>
      </c>
      <c r="R93" s="67">
        <f t="shared" si="1"/>
        <v>11275.284313616521</v>
      </c>
      <c r="S93"/>
      <c r="T93"/>
    </row>
    <row r="94" spans="1:20" x14ac:dyDescent="0.25">
      <c r="A94" s="7" t="s">
        <v>95</v>
      </c>
      <c r="C94" s="7">
        <v>18161.872096102001</v>
      </c>
      <c r="D94" s="7">
        <v>83742.939910014888</v>
      </c>
      <c r="E94" s="7">
        <v>42295.064779260909</v>
      </c>
      <c r="F94" s="7">
        <v>33012.286773478067</v>
      </c>
      <c r="G94" s="7">
        <v>7799.2200959550855</v>
      </c>
      <c r="H94" s="7">
        <v>73447.360343791253</v>
      </c>
      <c r="I94" s="7">
        <v>473181.96656949585</v>
      </c>
      <c r="J94" s="7">
        <v>1522.5989074548099</v>
      </c>
      <c r="L94" s="7">
        <v>32858.855652803803</v>
      </c>
      <c r="M94" s="7">
        <v>4550616.3409486962</v>
      </c>
      <c r="N94" s="7">
        <v>100924.88296567809</v>
      </c>
      <c r="O94" s="7">
        <v>103255.63052401195</v>
      </c>
      <c r="P94" s="7">
        <v>85132.018605585195</v>
      </c>
      <c r="Q94" s="7">
        <v>5605951.0381723288</v>
      </c>
      <c r="R94" s="67">
        <f t="shared" si="1"/>
        <v>18161.872096102001</v>
      </c>
      <c r="S94"/>
      <c r="T94"/>
    </row>
    <row r="95" spans="1:20" x14ac:dyDescent="0.25">
      <c r="A95" s="7" t="s">
        <v>96</v>
      </c>
      <c r="B95" s="7">
        <v>3682.3767666670246</v>
      </c>
      <c r="C95" s="7">
        <v>15869.3488410066</v>
      </c>
      <c r="D95" s="7">
        <v>31921.711070350026</v>
      </c>
      <c r="E95" s="7">
        <v>43032.711814602822</v>
      </c>
      <c r="F95" s="7">
        <v>4135.611265299498</v>
      </c>
      <c r="G95" s="7">
        <v>10910.791467079122</v>
      </c>
      <c r="H95" s="7">
        <v>297669.67936851445</v>
      </c>
      <c r="I95" s="7">
        <v>354645.96424474922</v>
      </c>
      <c r="J95" s="7">
        <v>1301.97444051602</v>
      </c>
      <c r="K95" s="7">
        <v>8196.7070123053109</v>
      </c>
      <c r="M95" s="7">
        <v>3521745.4653553963</v>
      </c>
      <c r="N95" s="7">
        <v>92671.510924088114</v>
      </c>
      <c r="O95" s="7">
        <v>180854.89486171733</v>
      </c>
      <c r="P95" s="7">
        <v>103784.55879796439</v>
      </c>
      <c r="Q95" s="7">
        <v>4670423.3062302563</v>
      </c>
      <c r="R95" s="67">
        <f t="shared" si="1"/>
        <v>24066.055853311911</v>
      </c>
      <c r="S95"/>
      <c r="T95"/>
    </row>
    <row r="96" spans="1:20" x14ac:dyDescent="0.25">
      <c r="A96" s="7" t="s">
        <v>97</v>
      </c>
      <c r="B96" s="7">
        <v>294.78666577721401</v>
      </c>
      <c r="C96" s="7">
        <v>8098.4447903795699</v>
      </c>
      <c r="D96" s="7">
        <v>2542.5349923284693</v>
      </c>
      <c r="E96" s="7">
        <v>24543.037055576482</v>
      </c>
      <c r="F96" s="7">
        <v>4649.0313748614699</v>
      </c>
      <c r="G96" s="7">
        <v>9267.3558053711531</v>
      </c>
      <c r="I96" s="7">
        <v>61925.261683524644</v>
      </c>
      <c r="J96" s="7">
        <v>89316.265471248917</v>
      </c>
      <c r="M96" s="7">
        <v>1836683.0604582175</v>
      </c>
      <c r="N96" s="7">
        <v>52484.309286084768</v>
      </c>
      <c r="O96" s="7">
        <v>105843.80742878816</v>
      </c>
      <c r="P96" s="7">
        <v>10936.585300334631</v>
      </c>
      <c r="Q96" s="7">
        <v>2206584.4803124932</v>
      </c>
      <c r="R96" s="67">
        <f t="shared" si="1"/>
        <v>8098.4447903795699</v>
      </c>
      <c r="S96"/>
      <c r="T96"/>
    </row>
    <row r="97" spans="1:20" x14ac:dyDescent="0.25">
      <c r="A97" s="7" t="s">
        <v>98</v>
      </c>
      <c r="B97" s="7">
        <v>1463308.7261403471</v>
      </c>
      <c r="C97" s="7">
        <v>9780088.0793796387</v>
      </c>
      <c r="D97" s="7">
        <v>6199657.1396828201</v>
      </c>
      <c r="E97" s="7">
        <v>1605938.3883951805</v>
      </c>
      <c r="F97" s="7">
        <v>835120.79792465421</v>
      </c>
      <c r="G97" s="7">
        <v>689632.52386363107</v>
      </c>
      <c r="H97" s="7">
        <v>4594398.23455224</v>
      </c>
      <c r="I97" s="7">
        <v>59288574.69612743</v>
      </c>
      <c r="J97" s="7">
        <v>555981.98156318848</v>
      </c>
      <c r="K97" s="7">
        <v>183070.70796614338</v>
      </c>
      <c r="L97" s="7">
        <v>318617.30172382854</v>
      </c>
      <c r="M97" s="7">
        <v>43486336.905567534</v>
      </c>
      <c r="N97" s="7">
        <v>6461213.9785602801</v>
      </c>
      <c r="O97" s="7">
        <v>6587088.6218138058</v>
      </c>
      <c r="P97" s="7">
        <v>11971713.93787799</v>
      </c>
      <c r="Q97" s="7">
        <v>154020742.0211387</v>
      </c>
      <c r="R97" s="67">
        <f t="shared" si="1"/>
        <v>9963158.7873457819</v>
      </c>
      <c r="S97"/>
      <c r="T97"/>
    </row>
    <row r="98" spans="1:20" x14ac:dyDescent="0.25">
      <c r="A98" s="7" t="s">
        <v>99</v>
      </c>
      <c r="C98" s="7">
        <v>17744.519576089511</v>
      </c>
      <c r="D98" s="7">
        <v>43874.082089841882</v>
      </c>
      <c r="E98" s="7">
        <v>50607.091421378449</v>
      </c>
      <c r="G98" s="7">
        <v>4693.2493747280514</v>
      </c>
      <c r="H98" s="7">
        <v>145586.29062739239</v>
      </c>
      <c r="I98" s="7">
        <v>217900.57137957049</v>
      </c>
      <c r="M98" s="7">
        <v>3474467.0067017544</v>
      </c>
      <c r="N98" s="7">
        <v>123306.80573906039</v>
      </c>
      <c r="O98" s="7">
        <v>258088.67375460855</v>
      </c>
      <c r="P98" s="7">
        <v>109370.76611444246</v>
      </c>
      <c r="Q98" s="7">
        <v>4445639.0567788668</v>
      </c>
      <c r="R98" s="67">
        <f t="shared" si="1"/>
        <v>17744.519576089511</v>
      </c>
      <c r="S98"/>
      <c r="T98"/>
    </row>
    <row r="99" spans="1:20" x14ac:dyDescent="0.25">
      <c r="A99" s="7" t="s">
        <v>100</v>
      </c>
      <c r="B99" s="7">
        <v>143486.20734875559</v>
      </c>
      <c r="C99" s="7">
        <v>145661.96214651005</v>
      </c>
      <c r="D99" s="7">
        <v>236606.01406883428</v>
      </c>
      <c r="E99" s="7">
        <v>210315.80626678118</v>
      </c>
      <c r="F99" s="7">
        <v>63853.113258939709</v>
      </c>
      <c r="G99" s="7">
        <v>22322.47121321642</v>
      </c>
      <c r="H99" s="7">
        <v>632313.93179928535</v>
      </c>
      <c r="I99" s="7">
        <v>3118560.924780556</v>
      </c>
      <c r="J99" s="7">
        <v>20328.647464403093</v>
      </c>
      <c r="L99" s="7">
        <v>1007.2577387778</v>
      </c>
      <c r="M99" s="7">
        <v>11433808.920560934</v>
      </c>
      <c r="N99" s="7">
        <v>317083.17452734697</v>
      </c>
      <c r="O99" s="7">
        <v>553640.38734914653</v>
      </c>
      <c r="P99" s="7">
        <v>324060.58162325277</v>
      </c>
      <c r="Q99" s="7">
        <v>17223049.400146738</v>
      </c>
      <c r="R99" s="67">
        <f t="shared" si="1"/>
        <v>145661.96214651005</v>
      </c>
      <c r="S99"/>
      <c r="T99"/>
    </row>
    <row r="100" spans="1:20" x14ac:dyDescent="0.25">
      <c r="A100" s="7" t="s">
        <v>101</v>
      </c>
      <c r="B100" s="7">
        <v>87541.238569150286</v>
      </c>
      <c r="C100" s="7">
        <v>70476.808916344395</v>
      </c>
      <c r="D100" s="7">
        <v>183573.894122183</v>
      </c>
      <c r="E100" s="7">
        <v>44639.476686765011</v>
      </c>
      <c r="F100" s="7">
        <v>7459.5634165997781</v>
      </c>
      <c r="G100" s="7">
        <v>44311.141896721594</v>
      </c>
      <c r="H100" s="7">
        <v>142945.64569561137</v>
      </c>
      <c r="I100" s="7">
        <v>1867425.0053059191</v>
      </c>
      <c r="J100" s="7">
        <v>17652.38707706911</v>
      </c>
      <c r="L100" s="7">
        <v>12504.831539943023</v>
      </c>
      <c r="M100" s="7">
        <v>4868346.034396735</v>
      </c>
      <c r="N100" s="7">
        <v>136657.15604383254</v>
      </c>
      <c r="O100" s="7">
        <v>442522.83688699105</v>
      </c>
      <c r="P100" s="7">
        <v>405826.48541343387</v>
      </c>
      <c r="Q100" s="7">
        <v>8331882.5059672985</v>
      </c>
      <c r="R100" s="67">
        <f t="shared" si="1"/>
        <v>70476.808916344395</v>
      </c>
      <c r="S100"/>
      <c r="T100"/>
    </row>
    <row r="101" spans="1:20" x14ac:dyDescent="0.25">
      <c r="A101" s="7" t="s">
        <v>102</v>
      </c>
      <c r="B101" s="7">
        <v>44431.707560184666</v>
      </c>
      <c r="C101" s="7">
        <v>96004.895712875703</v>
      </c>
      <c r="D101" s="7">
        <v>133260.7392377455</v>
      </c>
      <c r="E101" s="7">
        <v>87434.723789881609</v>
      </c>
      <c r="F101" s="7">
        <v>34091.77636252292</v>
      </c>
      <c r="G101" s="7">
        <v>72128.163560342378</v>
      </c>
      <c r="H101" s="7">
        <v>298475.79033128958</v>
      </c>
      <c r="I101" s="7">
        <v>939881.28946768306</v>
      </c>
      <c r="J101" s="7">
        <v>99710.008084472123</v>
      </c>
      <c r="M101" s="7">
        <v>6909787.5655359551</v>
      </c>
      <c r="N101" s="7">
        <v>244715.26191920243</v>
      </c>
      <c r="O101" s="7">
        <v>150251.06061373241</v>
      </c>
      <c r="P101" s="7">
        <v>501711.34110080323</v>
      </c>
      <c r="Q101" s="7">
        <v>9611884.3232766911</v>
      </c>
      <c r="R101" s="67">
        <f t="shared" si="1"/>
        <v>96004.895712875703</v>
      </c>
      <c r="S101"/>
      <c r="T101"/>
    </row>
    <row r="102" spans="1:20" x14ac:dyDescent="0.25">
      <c r="A102" s="7" t="s">
        <v>265</v>
      </c>
      <c r="B102" s="7">
        <v>11347.629923335944</v>
      </c>
      <c r="C102" s="7">
        <v>56299.112022921319</v>
      </c>
      <c r="D102" s="7">
        <v>76332.440051125886</v>
      </c>
      <c r="E102" s="7">
        <v>80866.036019295207</v>
      </c>
      <c r="F102" s="7">
        <v>21311.652051196379</v>
      </c>
      <c r="G102" s="7">
        <v>3900.1883329022598</v>
      </c>
      <c r="H102" s="7">
        <v>188771.16131290549</v>
      </c>
      <c r="I102" s="7">
        <v>1506952.2105662269</v>
      </c>
      <c r="J102" s="7">
        <v>14867.6031750416</v>
      </c>
      <c r="L102" s="7">
        <v>2457.3317747739302</v>
      </c>
      <c r="M102" s="7">
        <v>1825584.8098616104</v>
      </c>
      <c r="N102" s="7">
        <v>54208.355326431098</v>
      </c>
      <c r="O102" s="7">
        <v>282756.23738382972</v>
      </c>
      <c r="P102" s="7">
        <v>78505.036765093537</v>
      </c>
      <c r="Q102" s="7">
        <v>4204159.8045666898</v>
      </c>
      <c r="R102" s="67">
        <f t="shared" si="1"/>
        <v>56299.112022921319</v>
      </c>
      <c r="S102"/>
      <c r="T102"/>
    </row>
    <row r="103" spans="1:20" x14ac:dyDescent="0.25">
      <c r="A103" s="7" t="s">
        <v>104</v>
      </c>
      <c r="C103" s="7">
        <v>24393.596593064369</v>
      </c>
      <c r="D103" s="7">
        <v>59866.258708255787</v>
      </c>
      <c r="E103" s="7">
        <v>70847.062008456938</v>
      </c>
      <c r="F103" s="7">
        <v>3559.5489892598448</v>
      </c>
      <c r="G103" s="7">
        <v>7415.1129220709845</v>
      </c>
      <c r="H103" s="7">
        <v>85022.697684203711</v>
      </c>
      <c r="I103" s="7">
        <v>909546.24251490517</v>
      </c>
      <c r="J103" s="7">
        <v>5660.3134088471998</v>
      </c>
      <c r="L103" s="7">
        <v>3500.59165610441</v>
      </c>
      <c r="M103" s="7">
        <v>5917339.5404420337</v>
      </c>
      <c r="N103" s="7">
        <v>117531.85307129985</v>
      </c>
      <c r="O103" s="7">
        <v>216740.9133904764</v>
      </c>
      <c r="P103" s="7">
        <v>200590.04328365301</v>
      </c>
      <c r="Q103" s="7">
        <v>7622013.7746726321</v>
      </c>
      <c r="R103" s="67">
        <f t="shared" si="1"/>
        <v>24393.596593064369</v>
      </c>
      <c r="S103"/>
      <c r="T103"/>
    </row>
    <row r="104" spans="1:20" x14ac:dyDescent="0.25">
      <c r="A104" s="7" t="s">
        <v>242</v>
      </c>
      <c r="B104" s="7">
        <v>41376.518885511861</v>
      </c>
      <c r="C104" s="7">
        <v>53662.581816262915</v>
      </c>
      <c r="D104" s="7">
        <v>79966.564797312705</v>
      </c>
      <c r="E104" s="7">
        <v>56731.132765424903</v>
      </c>
      <c r="F104" s="7">
        <v>8511.8935024580496</v>
      </c>
      <c r="G104" s="7">
        <v>18416.388181016133</v>
      </c>
      <c r="H104" s="7">
        <v>318858.23279049224</v>
      </c>
      <c r="I104" s="7">
        <v>1118102.8815029608</v>
      </c>
      <c r="J104" s="7">
        <v>19163.090089004017</v>
      </c>
      <c r="K104" s="7">
        <v>7090.0680316041198</v>
      </c>
      <c r="L104" s="7">
        <v>6641.1150977032503</v>
      </c>
      <c r="M104" s="7">
        <v>4248265.4206542876</v>
      </c>
      <c r="N104" s="7">
        <v>83852.548918577086</v>
      </c>
      <c r="O104" s="7">
        <v>110249.28726993293</v>
      </c>
      <c r="P104" s="7">
        <v>91881.182706336243</v>
      </c>
      <c r="Q104" s="7">
        <v>6262768.9070088854</v>
      </c>
      <c r="R104" s="67">
        <f t="shared" si="1"/>
        <v>60752.649847867033</v>
      </c>
      <c r="S104"/>
      <c r="T104"/>
    </row>
    <row r="105" spans="1:20" x14ac:dyDescent="0.25">
      <c r="A105" s="7" t="s">
        <v>105</v>
      </c>
      <c r="B105" s="7">
        <v>1285.229379459377</v>
      </c>
      <c r="C105" s="7">
        <v>25261.950164527501</v>
      </c>
      <c r="D105" s="7">
        <v>27021.829139537498</v>
      </c>
      <c r="E105" s="7">
        <v>6175.1872859940777</v>
      </c>
      <c r="F105" s="7">
        <v>15496.26198296499</v>
      </c>
      <c r="G105" s="7">
        <v>2565.71621508311</v>
      </c>
      <c r="H105" s="7">
        <v>94366.50490245549</v>
      </c>
      <c r="I105" s="7">
        <v>390303.8486457165</v>
      </c>
      <c r="J105" s="7">
        <v>2934.44899830439</v>
      </c>
      <c r="M105" s="7">
        <v>2138761.1972515676</v>
      </c>
      <c r="N105" s="7">
        <v>79591.741921686291</v>
      </c>
      <c r="O105" s="7">
        <v>136204.27811173399</v>
      </c>
      <c r="P105" s="7">
        <v>51176.790530428516</v>
      </c>
      <c r="Q105" s="7">
        <v>2971144.9845294589</v>
      </c>
      <c r="R105" s="67">
        <f t="shared" si="1"/>
        <v>25261.950164527501</v>
      </c>
      <c r="S105"/>
      <c r="T105"/>
    </row>
    <row r="106" spans="1:20" x14ac:dyDescent="0.25">
      <c r="A106" s="7" t="s">
        <v>106</v>
      </c>
      <c r="B106" s="7">
        <v>13612.286444255635</v>
      </c>
      <c r="C106" s="7">
        <v>7769.8676507292002</v>
      </c>
      <c r="D106" s="7">
        <v>2462.5658866578651</v>
      </c>
      <c r="E106" s="7">
        <v>30012.398239897011</v>
      </c>
      <c r="F106" s="7">
        <v>6207.9898808572798</v>
      </c>
      <c r="G106" s="7">
        <v>6216.2893325696596</v>
      </c>
      <c r="H106" s="7">
        <v>321728.16658786061</v>
      </c>
      <c r="I106" s="7">
        <v>81727.467495671008</v>
      </c>
      <c r="M106" s="7">
        <v>2522673.6776547795</v>
      </c>
      <c r="N106" s="7">
        <v>141701.28162923205</v>
      </c>
      <c r="O106" s="7">
        <v>164967.17413573392</v>
      </c>
      <c r="P106" s="7">
        <v>46405.79143177114</v>
      </c>
      <c r="Q106" s="7">
        <v>3345484.9563700152</v>
      </c>
      <c r="R106" s="67">
        <f t="shared" si="1"/>
        <v>7769.8676507292002</v>
      </c>
      <c r="S106"/>
      <c r="T106"/>
    </row>
    <row r="107" spans="1:20" x14ac:dyDescent="0.25">
      <c r="A107" s="7" t="s">
        <v>107</v>
      </c>
      <c r="B107" s="7">
        <v>1549.845330976236</v>
      </c>
      <c r="C107" s="7">
        <v>44773.309561535876</v>
      </c>
      <c r="D107" s="7">
        <v>40159.152326162395</v>
      </c>
      <c r="E107" s="7">
        <v>39379.114659581959</v>
      </c>
      <c r="F107" s="7">
        <v>42989.026680494411</v>
      </c>
      <c r="H107" s="7">
        <v>293218.80161815614</v>
      </c>
      <c r="I107" s="7">
        <v>608834.31751922716</v>
      </c>
      <c r="J107" s="7">
        <v>6393.75136541353</v>
      </c>
      <c r="L107" s="7">
        <v>4177.2508920701803</v>
      </c>
      <c r="M107" s="7">
        <v>3608908.201948104</v>
      </c>
      <c r="N107" s="7">
        <v>135609.33520996597</v>
      </c>
      <c r="O107" s="7">
        <v>29765.896356637222</v>
      </c>
      <c r="P107" s="7">
        <v>100770.63652000962</v>
      </c>
      <c r="Q107" s="7">
        <v>4956528.6399883339</v>
      </c>
      <c r="R107" s="67">
        <f t="shared" si="1"/>
        <v>44773.309561535876</v>
      </c>
      <c r="S107"/>
      <c r="T107"/>
    </row>
    <row r="108" spans="1:20" x14ac:dyDescent="0.25">
      <c r="A108" s="7" t="s">
        <v>243</v>
      </c>
      <c r="B108" s="7">
        <v>699.52521575741002</v>
      </c>
      <c r="C108" s="7">
        <v>49662.338198913101</v>
      </c>
      <c r="D108" s="7">
        <v>23923.762378903397</v>
      </c>
      <c r="E108" s="7">
        <v>18563.106996681097</v>
      </c>
      <c r="F108" s="7">
        <v>14984.067248715499</v>
      </c>
      <c r="G108" s="7">
        <v>5070.9649962617668</v>
      </c>
      <c r="H108" s="7">
        <v>72076.865044520091</v>
      </c>
      <c r="I108" s="7">
        <v>250328.06254868614</v>
      </c>
      <c r="J108" s="7">
        <v>8008.970902442893</v>
      </c>
      <c r="K108" s="7">
        <v>4568.6505616698596</v>
      </c>
      <c r="M108" s="7">
        <v>2928617.645446477</v>
      </c>
      <c r="N108" s="7">
        <v>64014.461481529128</v>
      </c>
      <c r="O108" s="7">
        <v>163325.93779901249</v>
      </c>
      <c r="P108" s="7">
        <v>60057.203862670867</v>
      </c>
      <c r="Q108" s="7">
        <v>3663901.5626822407</v>
      </c>
      <c r="R108" s="67">
        <f t="shared" si="1"/>
        <v>54230.988760582957</v>
      </c>
      <c r="S108"/>
      <c r="T108"/>
    </row>
    <row r="109" spans="1:20" x14ac:dyDescent="0.25">
      <c r="A109" s="7" t="s">
        <v>108</v>
      </c>
      <c r="B109" s="7">
        <v>2741.8492633474798</v>
      </c>
      <c r="C109" s="7">
        <v>24759.8006950729</v>
      </c>
      <c r="D109" s="7">
        <v>4727.0839926827985</v>
      </c>
      <c r="E109" s="7">
        <v>44090.950670105049</v>
      </c>
      <c r="G109" s="7">
        <v>1202.8531368893</v>
      </c>
      <c r="H109" s="7">
        <v>127873.94664368546</v>
      </c>
      <c r="I109" s="7">
        <v>315187.34368257731</v>
      </c>
      <c r="J109" s="7">
        <v>26245.310654782079</v>
      </c>
      <c r="M109" s="7">
        <v>4387991.4557432039</v>
      </c>
      <c r="N109" s="7">
        <v>119670.41797630451</v>
      </c>
      <c r="O109" s="7">
        <v>105284.51308869501</v>
      </c>
      <c r="P109" s="7">
        <v>169380.9298448466</v>
      </c>
      <c r="Q109" s="7">
        <v>5329156.455392193</v>
      </c>
      <c r="R109" s="67">
        <f t="shared" si="1"/>
        <v>24759.8006950729</v>
      </c>
      <c r="S109"/>
      <c r="T109"/>
    </row>
    <row r="110" spans="1:20" x14ac:dyDescent="0.25">
      <c r="A110" s="7" t="s">
        <v>109</v>
      </c>
      <c r="B110" s="7">
        <v>5462.9158569175088</v>
      </c>
      <c r="C110" s="7">
        <v>31340.56604884507</v>
      </c>
      <c r="D110" s="7">
        <v>28908.294604421026</v>
      </c>
      <c r="E110" s="7">
        <v>188083.00983451083</v>
      </c>
      <c r="F110" s="7">
        <v>445976.3382719949</v>
      </c>
      <c r="G110" s="7">
        <v>17435.796018712215</v>
      </c>
      <c r="H110" s="7">
        <v>353238.03547119076</v>
      </c>
      <c r="I110" s="7">
        <v>828834.54453651793</v>
      </c>
      <c r="J110" s="7">
        <v>2143.3010842344856</v>
      </c>
      <c r="K110" s="7">
        <v>17588.41239941839</v>
      </c>
      <c r="L110" s="7">
        <v>2806.3066725482599</v>
      </c>
      <c r="M110" s="7">
        <v>7046221.5720298337</v>
      </c>
      <c r="N110" s="7">
        <v>156836.26533118184</v>
      </c>
      <c r="O110" s="7">
        <v>1068014.435997685</v>
      </c>
      <c r="P110" s="7">
        <v>100126.35337478299</v>
      </c>
      <c r="Q110" s="7">
        <v>10293016.147532796</v>
      </c>
      <c r="R110" s="67">
        <f t="shared" si="1"/>
        <v>48928.978448263457</v>
      </c>
      <c r="S110"/>
      <c r="T110"/>
    </row>
    <row r="111" spans="1:20" x14ac:dyDescent="0.25">
      <c r="A111" s="7" t="s">
        <v>110</v>
      </c>
      <c r="B111" s="7">
        <v>6766.4233975380939</v>
      </c>
      <c r="C111" s="7">
        <v>32013.4553882164</v>
      </c>
      <c r="D111" s="7">
        <v>96213.253857457894</v>
      </c>
      <c r="E111" s="7">
        <v>58211.787292465691</v>
      </c>
      <c r="F111" s="7">
        <v>78128.950627785191</v>
      </c>
      <c r="G111" s="7">
        <v>23389.950903913377</v>
      </c>
      <c r="H111" s="7">
        <v>51532.559426952983</v>
      </c>
      <c r="I111" s="7">
        <v>473949.89447290637</v>
      </c>
      <c r="J111" s="7">
        <v>19992.749500533013</v>
      </c>
      <c r="K111" s="7">
        <v>20153.526702782699</v>
      </c>
      <c r="L111" s="7">
        <v>856.08640158940295</v>
      </c>
      <c r="M111" s="7">
        <v>3708580.0725883381</v>
      </c>
      <c r="N111" s="7">
        <v>145014.77238240393</v>
      </c>
      <c r="O111" s="7">
        <v>315647.8259315897</v>
      </c>
      <c r="P111" s="7">
        <v>240444.18517850409</v>
      </c>
      <c r="Q111" s="7">
        <v>5270895.4940529773</v>
      </c>
      <c r="R111" s="67">
        <f t="shared" si="1"/>
        <v>52166.982090999096</v>
      </c>
      <c r="S111"/>
      <c r="T111"/>
    </row>
    <row r="112" spans="1:20" x14ac:dyDescent="0.25">
      <c r="A112" s="7" t="s">
        <v>111</v>
      </c>
      <c r="B112" s="7">
        <v>172936.87651103837</v>
      </c>
      <c r="C112" s="7">
        <v>3234716.6986071151</v>
      </c>
      <c r="D112" s="7">
        <v>1104521.0248349698</v>
      </c>
      <c r="E112" s="7">
        <v>376808.17602499831</v>
      </c>
      <c r="F112" s="7">
        <v>98785.330750872919</v>
      </c>
      <c r="G112" s="7">
        <v>153265.62580116224</v>
      </c>
      <c r="H112" s="7">
        <v>710161.88163183013</v>
      </c>
      <c r="I112" s="7">
        <v>5378622.827564016</v>
      </c>
      <c r="J112" s="7">
        <v>188550.03263885772</v>
      </c>
      <c r="K112" s="7">
        <v>205715.20562183679</v>
      </c>
      <c r="L112" s="7">
        <v>34705.632148022589</v>
      </c>
      <c r="M112" s="7">
        <v>13342557.970628712</v>
      </c>
      <c r="N112" s="7">
        <v>950257.97175880952</v>
      </c>
      <c r="O112" s="7">
        <v>1518060.6278187733</v>
      </c>
      <c r="P112" s="7">
        <v>3466318.3110984634</v>
      </c>
      <c r="Q112" s="7">
        <v>30935984.193439476</v>
      </c>
      <c r="R112" s="67">
        <f t="shared" si="1"/>
        <v>3440431.9042289518</v>
      </c>
      <c r="S112"/>
      <c r="T112"/>
    </row>
    <row r="113" spans="1:20" x14ac:dyDescent="0.25">
      <c r="A113" s="7" t="s">
        <v>112</v>
      </c>
      <c r="B113" s="7">
        <v>1969.2754205473691</v>
      </c>
      <c r="C113" s="7">
        <v>16495.8785227669</v>
      </c>
      <c r="D113" s="7">
        <v>84635.365574251846</v>
      </c>
      <c r="E113" s="7">
        <v>38756.789526681729</v>
      </c>
      <c r="F113" s="7">
        <v>7186.5765347248125</v>
      </c>
      <c r="G113" s="7">
        <v>12975.479020970233</v>
      </c>
      <c r="H113" s="7">
        <v>29924.120390426593</v>
      </c>
      <c r="I113" s="7">
        <v>702956.73136948084</v>
      </c>
      <c r="J113" s="7">
        <v>20342.785594290734</v>
      </c>
      <c r="K113" s="7">
        <v>6393.75136541354</v>
      </c>
      <c r="L113" s="7">
        <v>937.75020026065295</v>
      </c>
      <c r="M113" s="7">
        <v>2627046.6585172913</v>
      </c>
      <c r="N113" s="7">
        <v>157693.35242610431</v>
      </c>
      <c r="O113" s="7">
        <v>131751.17513603871</v>
      </c>
      <c r="P113" s="7">
        <v>110793.48116043193</v>
      </c>
      <c r="Q113" s="7">
        <v>3949859.1707596816</v>
      </c>
      <c r="R113" s="67">
        <f t="shared" si="1"/>
        <v>22889.62988818044</v>
      </c>
      <c r="S113"/>
      <c r="T113"/>
    </row>
    <row r="114" spans="1:20" x14ac:dyDescent="0.25">
      <c r="A114" s="7" t="s">
        <v>113</v>
      </c>
      <c r="B114" s="7">
        <v>36797.843019447813</v>
      </c>
      <c r="C114" s="7">
        <v>110705.44126872244</v>
      </c>
      <c r="D114" s="7">
        <v>283516.50252650765</v>
      </c>
      <c r="E114" s="7">
        <v>74266.297291210169</v>
      </c>
      <c r="F114" s="7">
        <v>26269.636248371862</v>
      </c>
      <c r="G114" s="7">
        <v>8935.1151565658583</v>
      </c>
      <c r="H114" s="7">
        <v>69586.678398895892</v>
      </c>
      <c r="I114" s="7">
        <v>654999.65629485657</v>
      </c>
      <c r="J114" s="7">
        <v>9107.8365430631566</v>
      </c>
      <c r="K114" s="7">
        <v>46786.831556831297</v>
      </c>
      <c r="L114" s="7">
        <v>7862.1371528625186</v>
      </c>
      <c r="M114" s="7">
        <v>4171627.3596736039</v>
      </c>
      <c r="N114" s="7">
        <v>259624.02721148604</v>
      </c>
      <c r="O114" s="7">
        <v>87650.450238567806</v>
      </c>
      <c r="P114" s="7">
        <v>192614.36749474108</v>
      </c>
      <c r="Q114" s="7">
        <v>6040350.1800757349</v>
      </c>
      <c r="R114" s="67">
        <f t="shared" si="1"/>
        <v>157492.27282555372</v>
      </c>
      <c r="S114"/>
      <c r="T114"/>
    </row>
    <row r="115" spans="1:20" x14ac:dyDescent="0.25">
      <c r="A115" s="7" t="s">
        <v>114</v>
      </c>
      <c r="B115" s="7">
        <v>5075.1307504956148</v>
      </c>
      <c r="C115" s="7">
        <v>67818.747130789794</v>
      </c>
      <c r="D115" s="7">
        <v>123316.53172865574</v>
      </c>
      <c r="E115" s="7">
        <v>22809.482563323501</v>
      </c>
      <c r="F115" s="7">
        <v>34576.285752389173</v>
      </c>
      <c r="G115" s="7">
        <v>3851.1359977841303</v>
      </c>
      <c r="H115" s="7">
        <v>226892.46272228</v>
      </c>
      <c r="I115" s="7">
        <v>365334.24547359307</v>
      </c>
      <c r="J115" s="7">
        <v>7915.6671912815254</v>
      </c>
      <c r="L115" s="7">
        <v>338.25852940849597</v>
      </c>
      <c r="M115" s="7">
        <v>2179393.4409320937</v>
      </c>
      <c r="N115" s="7">
        <v>74166.314596233162</v>
      </c>
      <c r="O115" s="7">
        <v>187305.69118279341</v>
      </c>
      <c r="P115" s="7">
        <v>144080.59419686458</v>
      </c>
      <c r="Q115" s="7">
        <v>3442873.9887479856</v>
      </c>
      <c r="R115" s="67">
        <f t="shared" si="1"/>
        <v>67818.747130789794</v>
      </c>
      <c r="S115"/>
      <c r="T115"/>
    </row>
    <row r="116" spans="1:20" x14ac:dyDescent="0.25">
      <c r="A116" s="7" t="s">
        <v>115</v>
      </c>
      <c r="B116" s="7">
        <v>284169.41845808824</v>
      </c>
      <c r="C116" s="7">
        <v>1103043.4753541122</v>
      </c>
      <c r="D116" s="7">
        <v>1289553.7715546614</v>
      </c>
      <c r="E116" s="7">
        <v>433529.7064593489</v>
      </c>
      <c r="F116" s="7">
        <v>378831.99165209109</v>
      </c>
      <c r="G116" s="7">
        <v>356105.65530562721</v>
      </c>
      <c r="H116" s="7">
        <v>2274770.9894442069</v>
      </c>
      <c r="I116" s="7">
        <v>11706169.485353939</v>
      </c>
      <c r="J116" s="7">
        <v>224688.23720226888</v>
      </c>
      <c r="K116" s="7">
        <v>84801.279646820505</v>
      </c>
      <c r="L116" s="7">
        <v>86135.432233412677</v>
      </c>
      <c r="M116" s="7">
        <v>19328522.044957958</v>
      </c>
      <c r="N116" s="7">
        <v>1366206.1319106778</v>
      </c>
      <c r="O116" s="7">
        <v>2410794.2411088832</v>
      </c>
      <c r="P116" s="7">
        <v>3083785.7010793667</v>
      </c>
      <c r="Q116" s="7">
        <v>44411107.561721459</v>
      </c>
      <c r="R116" s="67">
        <f t="shared" si="1"/>
        <v>1187844.7550009326</v>
      </c>
      <c r="S116"/>
      <c r="T116"/>
    </row>
    <row r="117" spans="1:20" x14ac:dyDescent="0.25">
      <c r="A117" s="7" t="s">
        <v>116</v>
      </c>
      <c r="B117" s="7">
        <v>211668.03083647977</v>
      </c>
      <c r="C117" s="7">
        <v>1843308.2253187206</v>
      </c>
      <c r="D117" s="7">
        <v>1557660.0675540785</v>
      </c>
      <c r="E117" s="7">
        <v>526847.21864169976</v>
      </c>
      <c r="F117" s="7">
        <v>189489.52458909302</v>
      </c>
      <c r="G117" s="7">
        <v>410250.19759446057</v>
      </c>
      <c r="H117" s="7">
        <v>893465.22252426739</v>
      </c>
      <c r="I117" s="7">
        <v>8279520.3814828051</v>
      </c>
      <c r="J117" s="7">
        <v>231987.45990029399</v>
      </c>
      <c r="K117" s="7">
        <v>224551.54637799162</v>
      </c>
      <c r="L117" s="7">
        <v>163275.90396154652</v>
      </c>
      <c r="M117" s="7">
        <v>23045176.492451608</v>
      </c>
      <c r="N117" s="7">
        <v>1751455.0315219625</v>
      </c>
      <c r="O117" s="7">
        <v>1947524.0452590382</v>
      </c>
      <c r="P117" s="7">
        <v>3911263.6383161177</v>
      </c>
      <c r="Q117" s="7">
        <v>45187442.986330159</v>
      </c>
      <c r="R117" s="67">
        <f t="shared" si="1"/>
        <v>2067859.7716967121</v>
      </c>
      <c r="S117"/>
      <c r="T117"/>
    </row>
    <row r="118" spans="1:20" x14ac:dyDescent="0.25">
      <c r="A118" s="7" t="s">
        <v>117</v>
      </c>
      <c r="B118" s="7">
        <v>1791.3660423874201</v>
      </c>
      <c r="D118" s="7">
        <v>13107.495385569418</v>
      </c>
      <c r="E118" s="7">
        <v>28196.501812438895</v>
      </c>
      <c r="F118" s="7">
        <v>12315.641541413528</v>
      </c>
      <c r="H118" s="7">
        <v>20218.751551043137</v>
      </c>
      <c r="I118" s="7">
        <v>44349.65305778425</v>
      </c>
      <c r="J118" s="7">
        <v>444.08864877621102</v>
      </c>
      <c r="M118" s="7">
        <v>1630555.4963881781</v>
      </c>
      <c r="N118" s="7">
        <v>47012.933996501364</v>
      </c>
      <c r="O118" s="7">
        <v>79414.22558971915</v>
      </c>
      <c r="P118" s="7">
        <v>75177.32799114137</v>
      </c>
      <c r="Q118" s="7">
        <v>1952583.4820049528</v>
      </c>
      <c r="R118" s="67">
        <f t="shared" si="1"/>
        <v>0</v>
      </c>
      <c r="S118"/>
      <c r="T118"/>
    </row>
    <row r="119" spans="1:20" x14ac:dyDescent="0.25">
      <c r="A119" s="7" t="s">
        <v>118</v>
      </c>
      <c r="B119" s="7">
        <v>739.42321999117803</v>
      </c>
      <c r="C119" s="7">
        <v>26571.742512418299</v>
      </c>
      <c r="D119" s="7">
        <v>14123.96612405075</v>
      </c>
      <c r="E119" s="7">
        <v>15158.994861668505</v>
      </c>
      <c r="F119" s="7">
        <v>5533.3913721931121</v>
      </c>
      <c r="G119" s="7">
        <v>1074.7430523127591</v>
      </c>
      <c r="H119" s="7">
        <v>72455.942122121094</v>
      </c>
      <c r="I119" s="7">
        <v>310034.50606453983</v>
      </c>
      <c r="J119" s="7">
        <v>1269.2203665407801</v>
      </c>
      <c r="M119" s="7">
        <v>3186948.0605137292</v>
      </c>
      <c r="N119" s="7">
        <v>83625.245118049817</v>
      </c>
      <c r="O119" s="7">
        <v>204221.65123565833</v>
      </c>
      <c r="P119" s="7">
        <v>69365.759012926501</v>
      </c>
      <c r="Q119" s="7">
        <v>3991122.6455762</v>
      </c>
      <c r="R119" s="67">
        <f t="shared" si="1"/>
        <v>26571.742512418299</v>
      </c>
      <c r="S119"/>
      <c r="T119"/>
    </row>
    <row r="120" spans="1:20" x14ac:dyDescent="0.25">
      <c r="A120" s="7" t="s">
        <v>266</v>
      </c>
      <c r="B120" s="7">
        <v>52333.231119873941</v>
      </c>
      <c r="C120" s="7">
        <v>393294.54325776588</v>
      </c>
      <c r="D120" s="7">
        <v>161927.54378919749</v>
      </c>
      <c r="E120" s="7">
        <v>186004.24471655124</v>
      </c>
      <c r="F120" s="7">
        <v>60750.618705587403</v>
      </c>
      <c r="G120" s="7">
        <v>85543.40557522513</v>
      </c>
      <c r="H120" s="7">
        <v>359154.64441262715</v>
      </c>
      <c r="I120" s="7">
        <v>1504548.9712566517</v>
      </c>
      <c r="J120" s="7">
        <v>26755.984178528997</v>
      </c>
      <c r="L120" s="7">
        <v>917.11407130688804</v>
      </c>
      <c r="M120" s="7">
        <v>9879954.4320783243</v>
      </c>
      <c r="N120" s="7">
        <v>346523.77275073802</v>
      </c>
      <c r="O120" s="7">
        <v>717919.84288568853</v>
      </c>
      <c r="P120" s="7">
        <v>594538.03031722491</v>
      </c>
      <c r="Q120" s="7">
        <v>14370166.379115289</v>
      </c>
      <c r="R120" s="67">
        <f t="shared" si="1"/>
        <v>393294.54325776588</v>
      </c>
      <c r="S120"/>
      <c r="T120"/>
    </row>
    <row r="121" spans="1:20" x14ac:dyDescent="0.25">
      <c r="A121" s="7" t="s">
        <v>120</v>
      </c>
      <c r="B121" s="7">
        <v>320.12170890593302</v>
      </c>
      <c r="C121" s="7">
        <v>5959.7967534586096</v>
      </c>
      <c r="D121" s="7">
        <v>14672.244991521942</v>
      </c>
      <c r="E121" s="7">
        <v>5943.9882740064695</v>
      </c>
      <c r="F121" s="7">
        <v>15885.150577487755</v>
      </c>
      <c r="G121" s="7">
        <v>2517.1051407677619</v>
      </c>
      <c r="I121" s="7">
        <v>41087.818944069637</v>
      </c>
      <c r="M121" s="7">
        <v>452931.90647929214</v>
      </c>
      <c r="N121" s="7">
        <v>1612.4649041187699</v>
      </c>
      <c r="O121" s="7">
        <v>35758.780520751701</v>
      </c>
      <c r="Q121" s="7">
        <v>576689.37829438073</v>
      </c>
      <c r="R121" s="67">
        <f t="shared" si="1"/>
        <v>5959.7967534586096</v>
      </c>
      <c r="S121"/>
      <c r="T121"/>
    </row>
    <row r="122" spans="1:20" x14ac:dyDescent="0.25">
      <c r="A122" s="7" t="s">
        <v>121</v>
      </c>
      <c r="B122" s="7">
        <v>64509.148694246927</v>
      </c>
      <c r="C122" s="7">
        <v>69749.800530286186</v>
      </c>
      <c r="D122" s="7">
        <v>107902.97417442678</v>
      </c>
      <c r="E122" s="7">
        <v>107932.86226692927</v>
      </c>
      <c r="F122" s="7">
        <v>46705.2623590773</v>
      </c>
      <c r="G122" s="7">
        <v>47219.910746413298</v>
      </c>
      <c r="H122" s="7">
        <v>157611.62134666438</v>
      </c>
      <c r="I122" s="7">
        <v>797026.58161366766</v>
      </c>
      <c r="K122" s="7">
        <v>15132.3821765636</v>
      </c>
      <c r="M122" s="7">
        <v>6850048.6452203887</v>
      </c>
      <c r="N122" s="7">
        <v>252574.85294161545</v>
      </c>
      <c r="O122" s="7">
        <v>56460.162555570023</v>
      </c>
      <c r="P122" s="7">
        <v>228553.01508816989</v>
      </c>
      <c r="Q122" s="7">
        <v>8801427.2197140194</v>
      </c>
      <c r="R122" s="67">
        <f t="shared" si="1"/>
        <v>84882.182706849781</v>
      </c>
      <c r="S122"/>
      <c r="T122"/>
    </row>
    <row r="123" spans="1:20" x14ac:dyDescent="0.25">
      <c r="A123" s="7" t="s">
        <v>244</v>
      </c>
      <c r="B123" s="7">
        <v>137900.79930481603</v>
      </c>
      <c r="C123" s="7">
        <v>306316.61491157638</v>
      </c>
      <c r="D123" s="7">
        <v>496858.51525318623</v>
      </c>
      <c r="E123" s="7">
        <v>659787.24593879201</v>
      </c>
      <c r="F123" s="7">
        <v>1600304.1513553069</v>
      </c>
      <c r="G123" s="7">
        <v>102579.92185681564</v>
      </c>
      <c r="H123" s="7">
        <v>1760528.2213100686</v>
      </c>
      <c r="I123" s="7">
        <v>11608938.678924723</v>
      </c>
      <c r="J123" s="7">
        <v>72899.275734856114</v>
      </c>
      <c r="K123" s="7">
        <v>121318.93182869455</v>
      </c>
      <c r="L123" s="7">
        <v>45574.941785473602</v>
      </c>
      <c r="M123" s="7">
        <v>8860329.6909108479</v>
      </c>
      <c r="N123" s="7">
        <v>692195.96117990348</v>
      </c>
      <c r="O123" s="7">
        <v>1628349.3843142139</v>
      </c>
      <c r="P123" s="7">
        <v>800662.1008162034</v>
      </c>
      <c r="Q123" s="7">
        <v>28894544.435425479</v>
      </c>
      <c r="R123" s="67">
        <f t="shared" si="1"/>
        <v>427635.54674027092</v>
      </c>
      <c r="S123"/>
      <c r="T123"/>
    </row>
    <row r="124" spans="1:20" x14ac:dyDescent="0.25">
      <c r="A124" s="7" t="s">
        <v>122</v>
      </c>
      <c r="C124" s="7">
        <v>95716.067353591556</v>
      </c>
      <c r="D124" s="7">
        <v>140963.43285554161</v>
      </c>
      <c r="E124" s="7">
        <v>48534.733034132187</v>
      </c>
      <c r="F124" s="7">
        <v>35963.72491055412</v>
      </c>
      <c r="G124" s="7">
        <v>16856.770720042037</v>
      </c>
      <c r="H124" s="7">
        <v>147643.0668607812</v>
      </c>
      <c r="I124" s="7">
        <v>1926192.8883830563</v>
      </c>
      <c r="J124" s="7">
        <v>24447.608869253847</v>
      </c>
      <c r="L124" s="7">
        <v>4715.8145244908901</v>
      </c>
      <c r="M124" s="7">
        <v>5346628.6059654504</v>
      </c>
      <c r="N124" s="7">
        <v>217918.27403919186</v>
      </c>
      <c r="O124" s="7">
        <v>328367.41450353997</v>
      </c>
      <c r="P124" s="7">
        <v>171681.78910277967</v>
      </c>
      <c r="Q124" s="7">
        <v>8505630.1911224052</v>
      </c>
      <c r="R124" s="67">
        <f t="shared" si="1"/>
        <v>95716.067353591556</v>
      </c>
      <c r="S124"/>
      <c r="T124"/>
    </row>
    <row r="125" spans="1:20" x14ac:dyDescent="0.25">
      <c r="A125" s="7" t="s">
        <v>123</v>
      </c>
      <c r="B125" s="7">
        <v>18562.876408317334</v>
      </c>
      <c r="C125" s="7">
        <v>20270.455577146149</v>
      </c>
      <c r="D125" s="7">
        <v>24279.445555320883</v>
      </c>
      <c r="E125" s="7">
        <v>101550.63936902586</v>
      </c>
      <c r="F125" s="7">
        <v>182228.6394579339</v>
      </c>
      <c r="G125" s="7">
        <v>10807.986419285531</v>
      </c>
      <c r="H125" s="7">
        <v>154617.05506575247</v>
      </c>
      <c r="I125" s="7">
        <v>533677.58110086911</v>
      </c>
      <c r="J125" s="7">
        <v>83612.497232307476</v>
      </c>
      <c r="K125" s="7">
        <v>102145.72381891101</v>
      </c>
      <c r="M125" s="7">
        <v>3572296.5462959032</v>
      </c>
      <c r="N125" s="7">
        <v>88095.466754776688</v>
      </c>
      <c r="O125" s="7">
        <v>457204.9279784424</v>
      </c>
      <c r="P125" s="7">
        <v>233235.5200739984</v>
      </c>
      <c r="Q125" s="7">
        <v>5582585.3611079901</v>
      </c>
      <c r="R125" s="67">
        <f t="shared" si="1"/>
        <v>122416.17939605715</v>
      </c>
      <c r="S125"/>
      <c r="T125"/>
    </row>
    <row r="126" spans="1:20" x14ac:dyDescent="0.25">
      <c r="A126" s="7" t="s">
        <v>124</v>
      </c>
      <c r="B126" s="7">
        <v>3622.1911557375151</v>
      </c>
      <c r="C126" s="7">
        <v>22862.34363472171</v>
      </c>
      <c r="D126" s="7">
        <v>18405.742444464788</v>
      </c>
      <c r="E126" s="7">
        <v>34219.818785638177</v>
      </c>
      <c r="F126" s="7">
        <v>33507.417676676632</v>
      </c>
      <c r="G126" s="7">
        <v>44030.07336714898</v>
      </c>
      <c r="H126" s="7">
        <v>39865.966057491103</v>
      </c>
      <c r="I126" s="7">
        <v>109351.52309598208</v>
      </c>
      <c r="J126" s="7">
        <v>1828.0867537434151</v>
      </c>
      <c r="L126" s="7">
        <v>1684.7876801017101</v>
      </c>
      <c r="M126" s="7">
        <v>1939284.3783338254</v>
      </c>
      <c r="N126" s="7">
        <v>74884.001625906094</v>
      </c>
      <c r="P126" s="7">
        <v>95876.906488490495</v>
      </c>
      <c r="Q126" s="7">
        <v>2419423.2370999279</v>
      </c>
      <c r="R126" s="67">
        <f t="shared" si="1"/>
        <v>22862.34363472171</v>
      </c>
      <c r="S126"/>
      <c r="T126"/>
    </row>
    <row r="127" spans="1:20" x14ac:dyDescent="0.25">
      <c r="A127" s="7" t="s">
        <v>125</v>
      </c>
      <c r="B127" s="7">
        <v>1254.454017894137</v>
      </c>
      <c r="C127" s="7">
        <v>13222.2778236752</v>
      </c>
      <c r="D127" s="7">
        <v>37275.570460360912</v>
      </c>
      <c r="E127" s="7">
        <v>20994.948233562907</v>
      </c>
      <c r="F127" s="7">
        <v>3781.2645575055603</v>
      </c>
      <c r="G127" s="7">
        <v>14700.5131393588</v>
      </c>
      <c r="H127" s="7">
        <v>105070.64743829577</v>
      </c>
      <c r="I127" s="7">
        <v>548226.2433261089</v>
      </c>
      <c r="J127" s="7">
        <v>5588.1386933714302</v>
      </c>
      <c r="L127" s="7">
        <v>907.91269388872297</v>
      </c>
      <c r="M127" s="7">
        <v>1880914.2029274439</v>
      </c>
      <c r="N127" s="7">
        <v>77031.916450502176</v>
      </c>
      <c r="O127" s="7">
        <v>30102.12242843971</v>
      </c>
      <c r="P127" s="7">
        <v>93243.912412644771</v>
      </c>
      <c r="Q127" s="7">
        <v>2832314.1246030531</v>
      </c>
      <c r="R127" s="67">
        <f t="shared" si="1"/>
        <v>13222.2778236752</v>
      </c>
      <c r="S127"/>
      <c r="T127"/>
    </row>
    <row r="128" spans="1:20" x14ac:dyDescent="0.25">
      <c r="A128" s="7" t="s">
        <v>126</v>
      </c>
      <c r="B128" s="7">
        <v>133679.61154109609</v>
      </c>
      <c r="C128" s="7">
        <v>23967.793631386252</v>
      </c>
      <c r="D128" s="7">
        <v>51606.090677623455</v>
      </c>
      <c r="E128" s="7">
        <v>29951.553520738958</v>
      </c>
      <c r="F128" s="7">
        <v>13431.217459474299</v>
      </c>
      <c r="G128" s="7">
        <v>4289.1459870584622</v>
      </c>
      <c r="H128" s="7">
        <v>166644.86740829749</v>
      </c>
      <c r="I128" s="7">
        <v>631003.55029979069</v>
      </c>
      <c r="J128" s="7">
        <v>2511.82804797667</v>
      </c>
      <c r="L128" s="7">
        <v>642.79870176420195</v>
      </c>
      <c r="M128" s="7">
        <v>3331547.4708922389</v>
      </c>
      <c r="N128" s="7">
        <v>90790.198800134895</v>
      </c>
      <c r="O128" s="7">
        <v>142603.70465120609</v>
      </c>
      <c r="P128" s="7">
        <v>146233.83866988309</v>
      </c>
      <c r="Q128" s="7">
        <v>4768903.6702886689</v>
      </c>
      <c r="R128" s="67">
        <f t="shared" si="1"/>
        <v>23967.793631386252</v>
      </c>
      <c r="S128"/>
      <c r="T128"/>
    </row>
    <row r="129" spans="1:20" x14ac:dyDescent="0.25">
      <c r="A129" s="7" t="s">
        <v>127</v>
      </c>
      <c r="B129" s="7">
        <v>73784.207738938305</v>
      </c>
      <c r="C129" s="7">
        <v>83161.485859762615</v>
      </c>
      <c r="D129" s="7">
        <v>130015.303420312</v>
      </c>
      <c r="E129" s="7">
        <v>53747.609910519081</v>
      </c>
      <c r="F129" s="7">
        <v>13610.520975903306</v>
      </c>
      <c r="G129" s="7">
        <v>16755.072490034159</v>
      </c>
      <c r="H129" s="7">
        <v>51203.154083746238</v>
      </c>
      <c r="I129" s="7">
        <v>694914.56438870879</v>
      </c>
      <c r="J129" s="7">
        <v>21247.646884326259</v>
      </c>
      <c r="K129" s="7">
        <v>476.06755990825297</v>
      </c>
      <c r="L129" s="7">
        <v>15219.5458077686</v>
      </c>
      <c r="M129" s="7">
        <v>4795099.4596951231</v>
      </c>
      <c r="N129" s="7">
        <v>124044.83157469067</v>
      </c>
      <c r="O129" s="7">
        <v>718898.09637126571</v>
      </c>
      <c r="P129" s="7">
        <v>293382.89784030186</v>
      </c>
      <c r="Q129" s="7">
        <v>7085560.464601309</v>
      </c>
      <c r="R129" s="67">
        <f t="shared" si="1"/>
        <v>83637.553419670861</v>
      </c>
      <c r="S129"/>
      <c r="T129"/>
    </row>
    <row r="130" spans="1:20" x14ac:dyDescent="0.25">
      <c r="A130" s="7" t="s">
        <v>128</v>
      </c>
      <c r="B130" s="7">
        <v>200043.71375615272</v>
      </c>
      <c r="C130" s="7">
        <v>325717.95733126439</v>
      </c>
      <c r="D130" s="7">
        <v>663049.00319740316</v>
      </c>
      <c r="E130" s="7">
        <v>299758.84242085711</v>
      </c>
      <c r="F130" s="7">
        <v>211484.35990027996</v>
      </c>
      <c r="G130" s="7">
        <v>100931.92264929792</v>
      </c>
      <c r="H130" s="7">
        <v>861238.18125687097</v>
      </c>
      <c r="I130" s="7">
        <v>7026048.4224168323</v>
      </c>
      <c r="J130" s="7">
        <v>86560.599101528845</v>
      </c>
      <c r="K130" s="7">
        <v>112176.0940890512</v>
      </c>
      <c r="L130" s="7">
        <v>9284.0622109333381</v>
      </c>
      <c r="M130" s="7">
        <v>8548822.2457040474</v>
      </c>
      <c r="N130" s="7">
        <v>548128.58754018811</v>
      </c>
      <c r="O130" s="7">
        <v>584194.68167439429</v>
      </c>
      <c r="P130" s="7">
        <v>1306831.6800192026</v>
      </c>
      <c r="Q130" s="7">
        <v>20884270.353268307</v>
      </c>
      <c r="R130" s="67">
        <f t="shared" si="1"/>
        <v>437894.05142031558</v>
      </c>
      <c r="S130"/>
      <c r="T130"/>
    </row>
    <row r="131" spans="1:20" x14ac:dyDescent="0.25">
      <c r="A131" s="7" t="s">
        <v>129</v>
      </c>
      <c r="B131" s="7">
        <v>74494.550650696183</v>
      </c>
      <c r="C131" s="7">
        <v>49886.869040912199</v>
      </c>
      <c r="D131" s="7">
        <v>85481.688809631276</v>
      </c>
      <c r="E131" s="7">
        <v>26991.77783742976</v>
      </c>
      <c r="F131" s="7">
        <v>20524.775878886598</v>
      </c>
      <c r="G131" s="7">
        <v>7799.9911262862724</v>
      </c>
      <c r="H131" s="7">
        <v>130725.47929082098</v>
      </c>
      <c r="I131" s="7">
        <v>989418.30901040928</v>
      </c>
      <c r="J131" s="7">
        <v>9757.2969625055703</v>
      </c>
      <c r="K131" s="7">
        <v>2923.221859085766</v>
      </c>
      <c r="L131" s="7">
        <v>315.29035765853598</v>
      </c>
      <c r="M131" s="7">
        <v>3356237.8778658845</v>
      </c>
      <c r="N131" s="7">
        <v>119369.7646157673</v>
      </c>
      <c r="O131" s="7">
        <v>119254.42263327012</v>
      </c>
      <c r="P131" s="7">
        <v>149146.95528178301</v>
      </c>
      <c r="Q131" s="7">
        <v>5142328.2712210277</v>
      </c>
      <c r="R131" s="67">
        <f t="shared" si="1"/>
        <v>52810.090899997966</v>
      </c>
      <c r="S131"/>
      <c r="T131"/>
    </row>
    <row r="132" spans="1:20" x14ac:dyDescent="0.25">
      <c r="A132" s="7" t="s">
        <v>130</v>
      </c>
      <c r="B132" s="7">
        <v>31751.883236043526</v>
      </c>
      <c r="C132" s="7">
        <v>12749.41159923654</v>
      </c>
      <c r="D132" s="7">
        <v>27440.476708081547</v>
      </c>
      <c r="E132" s="7">
        <v>101034.21329566234</v>
      </c>
      <c r="F132" s="7">
        <v>30295.643103837188</v>
      </c>
      <c r="G132" s="7">
        <v>5897.4801177385916</v>
      </c>
      <c r="H132" s="7">
        <v>162537.76474064239</v>
      </c>
      <c r="I132" s="7">
        <v>570827.0272020126</v>
      </c>
      <c r="L132" s="7">
        <v>146.20884861509799</v>
      </c>
      <c r="M132" s="7">
        <v>2830324.5376502699</v>
      </c>
      <c r="N132" s="7">
        <v>77473.144704168022</v>
      </c>
      <c r="P132" s="7">
        <v>22434.285731500549</v>
      </c>
      <c r="Q132" s="7">
        <v>3872912.0769378087</v>
      </c>
      <c r="R132" s="67">
        <f t="shared" ref="R132:R195" si="2">+K132+C132</f>
        <v>12749.41159923654</v>
      </c>
      <c r="S132"/>
      <c r="T132"/>
    </row>
    <row r="133" spans="1:20" x14ac:dyDescent="0.25">
      <c r="A133" s="7" t="s">
        <v>131</v>
      </c>
      <c r="B133" s="7">
        <v>74606.127182464421</v>
      </c>
      <c r="C133" s="7">
        <v>111592.27383101765</v>
      </c>
      <c r="D133" s="7">
        <v>231925.65827873675</v>
      </c>
      <c r="E133" s="7">
        <v>81565.086168580427</v>
      </c>
      <c r="F133" s="7">
        <v>19894.796748620745</v>
      </c>
      <c r="G133" s="7">
        <v>17376.937460920915</v>
      </c>
      <c r="H133" s="7">
        <v>272570.56520863494</v>
      </c>
      <c r="I133" s="7">
        <v>2088924.2473488981</v>
      </c>
      <c r="J133" s="7">
        <v>12608.477692595492</v>
      </c>
      <c r="K133" s="7">
        <v>17314.278697539801</v>
      </c>
      <c r="M133" s="7">
        <v>4662993.134552557</v>
      </c>
      <c r="N133" s="7">
        <v>157463.17737694946</v>
      </c>
      <c r="O133" s="7">
        <v>2281986.1273281006</v>
      </c>
      <c r="P133" s="7">
        <v>519916.84353051265</v>
      </c>
      <c r="Q133" s="7">
        <v>10550737.73140613</v>
      </c>
      <c r="R133" s="67">
        <f t="shared" si="2"/>
        <v>128906.55252855745</v>
      </c>
      <c r="S133"/>
      <c r="T133"/>
    </row>
    <row r="134" spans="1:20" x14ac:dyDescent="0.25">
      <c r="A134" s="7" t="s">
        <v>132</v>
      </c>
      <c r="B134" s="7">
        <v>135735.74853489219</v>
      </c>
      <c r="C134" s="7">
        <v>1480017.3981269693</v>
      </c>
      <c r="D134" s="7">
        <v>903370.05244094832</v>
      </c>
      <c r="E134" s="7">
        <v>428058.89852324262</v>
      </c>
      <c r="F134" s="7">
        <v>172113.65136957436</v>
      </c>
      <c r="G134" s="7">
        <v>201630.39455829191</v>
      </c>
      <c r="H134" s="7">
        <v>546877.0859647342</v>
      </c>
      <c r="I134" s="7">
        <v>7240977.1160593694</v>
      </c>
      <c r="J134" s="7">
        <v>364022.63677201333</v>
      </c>
      <c r="K134" s="7">
        <v>111855.16262546496</v>
      </c>
      <c r="L134" s="7">
        <v>18737.377443464149</v>
      </c>
      <c r="M134" s="7">
        <v>14975203.564074911</v>
      </c>
      <c r="N134" s="7">
        <v>1070611.9447326299</v>
      </c>
      <c r="O134" s="7">
        <v>1271294.026964152</v>
      </c>
      <c r="P134" s="7">
        <v>3054417.2981173075</v>
      </c>
      <c r="Q134" s="7">
        <v>31974922.356307965</v>
      </c>
      <c r="R134" s="67">
        <f t="shared" si="2"/>
        <v>1591872.5607524342</v>
      </c>
      <c r="S134"/>
      <c r="T134"/>
    </row>
    <row r="135" spans="1:20" x14ac:dyDescent="0.25">
      <c r="A135" s="7" t="s">
        <v>133</v>
      </c>
      <c r="B135" s="7">
        <v>1278.474926899401</v>
      </c>
      <c r="C135" s="7">
        <v>93588.034113927555</v>
      </c>
      <c r="D135" s="7">
        <v>67695.372474717369</v>
      </c>
      <c r="E135" s="7">
        <v>122603.91075720708</v>
      </c>
      <c r="F135" s="7">
        <v>16395.002340453604</v>
      </c>
      <c r="G135" s="7">
        <v>7490.7121940055031</v>
      </c>
      <c r="H135" s="7">
        <v>96914.570831746401</v>
      </c>
      <c r="I135" s="7">
        <v>206797.69776476896</v>
      </c>
      <c r="J135" s="7">
        <v>9244.5496181864837</v>
      </c>
      <c r="M135" s="7">
        <v>6185730.8040669002</v>
      </c>
      <c r="N135" s="7">
        <v>119837.21762609891</v>
      </c>
      <c r="O135" s="7">
        <v>330455.66231200157</v>
      </c>
      <c r="P135" s="7">
        <v>84627.03405552308</v>
      </c>
      <c r="Q135" s="7">
        <v>7342659.0430824356</v>
      </c>
      <c r="R135" s="67">
        <f t="shared" si="2"/>
        <v>93588.034113927555</v>
      </c>
      <c r="S135"/>
      <c r="T135"/>
    </row>
    <row r="136" spans="1:20" x14ac:dyDescent="0.25">
      <c r="A136" s="7" t="s">
        <v>245</v>
      </c>
      <c r="B136" s="7">
        <v>2973.6604910276378</v>
      </c>
      <c r="C136" s="7">
        <v>103658.45561315966</v>
      </c>
      <c r="D136" s="7">
        <v>79071.609983641189</v>
      </c>
      <c r="E136" s="7">
        <v>52359.434379054117</v>
      </c>
      <c r="F136" s="7">
        <v>12389.637907061491</v>
      </c>
      <c r="G136" s="7">
        <v>26491.495031178853</v>
      </c>
      <c r="H136" s="7">
        <v>227559.9115652398</v>
      </c>
      <c r="I136" s="7">
        <v>827914.08279825072</v>
      </c>
      <c r="J136" s="7">
        <v>6305.1592402348397</v>
      </c>
      <c r="M136" s="7">
        <v>6824738.7534078499</v>
      </c>
      <c r="N136" s="7">
        <v>185695.12814341014</v>
      </c>
      <c r="O136" s="7">
        <v>320086.56759717321</v>
      </c>
      <c r="P136" s="7">
        <v>228697.95186551011</v>
      </c>
      <c r="Q136" s="7">
        <v>8897941.8480227925</v>
      </c>
      <c r="R136" s="67">
        <f t="shared" si="2"/>
        <v>103658.45561315966</v>
      </c>
      <c r="S136"/>
      <c r="T136"/>
    </row>
    <row r="137" spans="1:20" x14ac:dyDescent="0.25">
      <c r="A137" s="7" t="s">
        <v>134</v>
      </c>
      <c r="B137" s="7">
        <v>1269.0958899659499</v>
      </c>
      <c r="C137" s="7">
        <v>156024.8787130889</v>
      </c>
      <c r="D137" s="7">
        <v>72999.949074457763</v>
      </c>
      <c r="E137" s="7">
        <v>62258.361551685892</v>
      </c>
      <c r="F137" s="7">
        <v>15192.819207914181</v>
      </c>
      <c r="G137" s="7">
        <v>22868.782206750602</v>
      </c>
      <c r="H137" s="7">
        <v>197866.03895030258</v>
      </c>
      <c r="I137" s="7">
        <v>947070.84674720024</v>
      </c>
      <c r="J137" s="7">
        <v>4727.2673492644099</v>
      </c>
      <c r="L137" s="7">
        <v>2505.6187363592298</v>
      </c>
      <c r="M137" s="7">
        <v>3141211.1067521442</v>
      </c>
      <c r="N137" s="7">
        <v>122255.40219380753</v>
      </c>
      <c r="O137" s="7">
        <v>171968.96593878791</v>
      </c>
      <c r="P137" s="7">
        <v>167255.06188945088</v>
      </c>
      <c r="Q137" s="7">
        <v>5085474.1952011809</v>
      </c>
      <c r="R137" s="67">
        <f t="shared" si="2"/>
        <v>156024.8787130889</v>
      </c>
      <c r="S137"/>
      <c r="T137"/>
    </row>
    <row r="138" spans="1:20" x14ac:dyDescent="0.25">
      <c r="A138" s="7" t="s">
        <v>135</v>
      </c>
      <c r="B138" s="7">
        <v>95929.402905362702</v>
      </c>
      <c r="C138" s="7">
        <v>52965.389828689462</v>
      </c>
      <c r="D138" s="7">
        <v>105279.03265452728</v>
      </c>
      <c r="E138" s="7">
        <v>95122.537613924185</v>
      </c>
      <c r="F138" s="7">
        <v>104025.57680643207</v>
      </c>
      <c r="G138" s="7">
        <v>1213.425322008233</v>
      </c>
      <c r="I138" s="7">
        <v>758470.88730732305</v>
      </c>
      <c r="J138" s="7">
        <v>6584.1875719966001</v>
      </c>
      <c r="K138" s="7">
        <v>9015.2080624804694</v>
      </c>
      <c r="M138" s="7">
        <v>4563972.8497555973</v>
      </c>
      <c r="N138" s="7">
        <v>212543.32921217527</v>
      </c>
      <c r="O138" s="7">
        <v>787950.86786242283</v>
      </c>
      <c r="P138" s="7">
        <v>136191.35547117231</v>
      </c>
      <c r="Q138" s="7">
        <v>6929264.0503741121</v>
      </c>
      <c r="R138" s="67">
        <f t="shared" si="2"/>
        <v>61980.597891169935</v>
      </c>
      <c r="S138"/>
      <c r="T138"/>
    </row>
    <row r="139" spans="1:20" x14ac:dyDescent="0.25">
      <c r="A139" s="7" t="s">
        <v>136</v>
      </c>
      <c r="B139" s="7">
        <v>69537.161099964549</v>
      </c>
      <c r="C139" s="7">
        <v>148710.13175769805</v>
      </c>
      <c r="D139" s="7">
        <v>130832.7766899109</v>
      </c>
      <c r="E139" s="7">
        <v>74612.947183920754</v>
      </c>
      <c r="F139" s="7">
        <v>33227.047095780996</v>
      </c>
      <c r="G139" s="7">
        <v>32725.776988732636</v>
      </c>
      <c r="H139" s="7">
        <v>307557.85468032287</v>
      </c>
      <c r="I139" s="7">
        <v>1245339.9384477814</v>
      </c>
      <c r="J139" s="7">
        <v>41310.027571936727</v>
      </c>
      <c r="K139" s="7">
        <v>10963.152341229001</v>
      </c>
      <c r="L139" s="7">
        <v>12842.9152426606</v>
      </c>
      <c r="M139" s="7">
        <v>4490318.7964271912</v>
      </c>
      <c r="N139" s="7">
        <v>124978.65793973833</v>
      </c>
      <c r="O139" s="7">
        <v>315548.16838668991</v>
      </c>
      <c r="P139" s="7">
        <v>329559.52037887514</v>
      </c>
      <c r="Q139" s="7">
        <v>7368064.8722324343</v>
      </c>
      <c r="R139" s="67">
        <f t="shared" si="2"/>
        <v>159673.28409892705</v>
      </c>
      <c r="S139"/>
      <c r="T139"/>
    </row>
    <row r="140" spans="1:20" x14ac:dyDescent="0.25">
      <c r="A140" s="7" t="s">
        <v>137</v>
      </c>
      <c r="B140" s="7">
        <v>80308.426696511917</v>
      </c>
      <c r="C140" s="7">
        <v>747357.25167830428</v>
      </c>
      <c r="D140" s="7">
        <v>401921.10681817005</v>
      </c>
      <c r="E140" s="7">
        <v>320604.81379187189</v>
      </c>
      <c r="F140" s="7">
        <v>165260.44642503958</v>
      </c>
      <c r="G140" s="7">
        <v>108243.67414830693</v>
      </c>
      <c r="H140" s="7">
        <v>578022.60796129529</v>
      </c>
      <c r="I140" s="7">
        <v>5419595.9112047134</v>
      </c>
      <c r="J140" s="7">
        <v>113282.61590697768</v>
      </c>
      <c r="K140" s="7">
        <v>45484.598078499519</v>
      </c>
      <c r="L140" s="7">
        <v>5540.3406368547621</v>
      </c>
      <c r="M140" s="7">
        <v>11750894.448065631</v>
      </c>
      <c r="N140" s="7">
        <v>783693.07473612786</v>
      </c>
      <c r="O140" s="7">
        <v>639613.10493491846</v>
      </c>
      <c r="P140" s="7">
        <v>954444.34573462477</v>
      </c>
      <c r="Q140" s="7">
        <v>22114266.766817853</v>
      </c>
      <c r="R140" s="67">
        <f t="shared" si="2"/>
        <v>792841.84975680383</v>
      </c>
      <c r="S140"/>
      <c r="T140"/>
    </row>
    <row r="141" spans="1:20" x14ac:dyDescent="0.25">
      <c r="A141" s="7" t="s">
        <v>138</v>
      </c>
      <c r="B141" s="7">
        <v>11365.532427159094</v>
      </c>
      <c r="C141" s="7">
        <v>450606.02122888388</v>
      </c>
      <c r="D141" s="7">
        <v>614419.0462118712</v>
      </c>
      <c r="E141" s="7">
        <v>159730.82786121618</v>
      </c>
      <c r="F141" s="7">
        <v>56447.873304689907</v>
      </c>
      <c r="G141" s="7">
        <v>72964.211831826164</v>
      </c>
      <c r="H141" s="7">
        <v>219674.29291240469</v>
      </c>
      <c r="I141" s="7">
        <v>4667604.7342873747</v>
      </c>
      <c r="J141" s="7">
        <v>111325.86752412526</v>
      </c>
      <c r="L141" s="7">
        <v>17800.20380131124</v>
      </c>
      <c r="M141" s="7">
        <v>5619224.2600098867</v>
      </c>
      <c r="N141" s="7">
        <v>559828.34455378784</v>
      </c>
      <c r="O141" s="7">
        <v>696442.86272841482</v>
      </c>
      <c r="P141" s="7">
        <v>478413.72466734052</v>
      </c>
      <c r="Q141" s="7">
        <v>13735847.803350294</v>
      </c>
      <c r="R141" s="67">
        <f t="shared" si="2"/>
        <v>450606.02122888388</v>
      </c>
      <c r="S141"/>
      <c r="T141"/>
    </row>
    <row r="142" spans="1:20" x14ac:dyDescent="0.25">
      <c r="A142" s="7" t="s">
        <v>139</v>
      </c>
      <c r="C142" s="7">
        <v>13843.8902717091</v>
      </c>
      <c r="D142" s="7">
        <v>5226.4855622169298</v>
      </c>
      <c r="E142" s="7">
        <v>22857.013410955893</v>
      </c>
      <c r="F142" s="7">
        <v>2176.6598559735398</v>
      </c>
      <c r="G142" s="7">
        <v>3944.2577734968736</v>
      </c>
      <c r="H142" s="7">
        <v>232389.88026753991</v>
      </c>
      <c r="I142" s="7">
        <v>37283.014249511565</v>
      </c>
      <c r="M142" s="7">
        <v>1077454.5514151917</v>
      </c>
      <c r="P142" s="7">
        <v>10040.156324163021</v>
      </c>
      <c r="Q142" s="7">
        <v>1405215.9091307586</v>
      </c>
      <c r="R142" s="67">
        <f t="shared" si="2"/>
        <v>13843.8902717091</v>
      </c>
      <c r="S142"/>
      <c r="T142"/>
    </row>
    <row r="143" spans="1:20" x14ac:dyDescent="0.25">
      <c r="A143" s="7" t="s">
        <v>140</v>
      </c>
      <c r="D143" s="7">
        <v>6862.8897188879237</v>
      </c>
      <c r="E143" s="7">
        <v>28146.450471768636</v>
      </c>
      <c r="F143" s="7">
        <v>7078.3729302148022</v>
      </c>
      <c r="H143" s="7">
        <v>59360.780524335569</v>
      </c>
      <c r="I143" s="7">
        <v>119449.94441533065</v>
      </c>
      <c r="J143" s="7">
        <v>8362.50253259893</v>
      </c>
      <c r="L143" s="7">
        <v>2021.19911399644</v>
      </c>
      <c r="M143" s="7">
        <v>2241227.1001079693</v>
      </c>
      <c r="N143" s="7">
        <v>76918.319175001001</v>
      </c>
      <c r="P143" s="7">
        <v>18591.691023785464</v>
      </c>
      <c r="Q143" s="7">
        <v>2568019.2500138888</v>
      </c>
      <c r="R143" s="67">
        <f t="shared" si="2"/>
        <v>0</v>
      </c>
      <c r="S143"/>
      <c r="T143"/>
    </row>
    <row r="144" spans="1:20" x14ac:dyDescent="0.25">
      <c r="A144" s="7" t="s">
        <v>246</v>
      </c>
      <c r="B144" s="7">
        <v>7375.9578715881598</v>
      </c>
      <c r="C144" s="7">
        <v>89400.929516785851</v>
      </c>
      <c r="D144" s="7">
        <v>67494.144044942455</v>
      </c>
      <c r="E144" s="7">
        <v>22890.246521388552</v>
      </c>
      <c r="F144" s="7">
        <v>30921.845092673444</v>
      </c>
      <c r="G144" s="7">
        <v>19369.354314296215</v>
      </c>
      <c r="H144" s="7">
        <v>157218.2349660364</v>
      </c>
      <c r="I144" s="7">
        <v>767982.27705483581</v>
      </c>
      <c r="J144" s="7">
        <v>4459.8815037509703</v>
      </c>
      <c r="L144" s="7">
        <v>584.48589507847532</v>
      </c>
      <c r="M144" s="7">
        <v>3819281.9979614373</v>
      </c>
      <c r="N144" s="7">
        <v>94051.404247192957</v>
      </c>
      <c r="O144" s="7">
        <v>310456.88335949421</v>
      </c>
      <c r="P144" s="7">
        <v>67675.842921021191</v>
      </c>
      <c r="Q144" s="7">
        <v>5459163.4852705225</v>
      </c>
      <c r="R144" s="67">
        <f t="shared" si="2"/>
        <v>89400.929516785851</v>
      </c>
      <c r="S144"/>
      <c r="T144"/>
    </row>
    <row r="145" spans="1:20" x14ac:dyDescent="0.25">
      <c r="A145" s="7" t="s">
        <v>141</v>
      </c>
      <c r="B145" s="7">
        <v>77756.377457292314</v>
      </c>
      <c r="C145" s="7">
        <v>249070.49800826801</v>
      </c>
      <c r="D145" s="7">
        <v>263709.14998095419</v>
      </c>
      <c r="E145" s="7">
        <v>141298.16540320197</v>
      </c>
      <c r="F145" s="7">
        <v>27249.47124364839</v>
      </c>
      <c r="G145" s="7">
        <v>35369.891926228913</v>
      </c>
      <c r="H145" s="7">
        <v>684954.85641595756</v>
      </c>
      <c r="I145" s="7">
        <v>1322350.4556969127</v>
      </c>
      <c r="J145" s="7">
        <v>38795.984635494962</v>
      </c>
      <c r="K145" s="7">
        <v>8117.6541986763896</v>
      </c>
      <c r="L145" s="7">
        <v>10176.708647318201</v>
      </c>
      <c r="M145" s="7">
        <v>7242233.5650227629</v>
      </c>
      <c r="N145" s="7">
        <v>221538.05498242643</v>
      </c>
      <c r="O145" s="7">
        <v>145639.09481836401</v>
      </c>
      <c r="P145" s="7">
        <v>521307.53222968191</v>
      </c>
      <c r="Q145" s="7">
        <v>10989567.460667189</v>
      </c>
      <c r="R145" s="67">
        <f t="shared" si="2"/>
        <v>257188.15220694439</v>
      </c>
      <c r="S145"/>
      <c r="T145"/>
    </row>
    <row r="146" spans="1:20" x14ac:dyDescent="0.25">
      <c r="A146" s="7" t="s">
        <v>247</v>
      </c>
      <c r="B146" s="7">
        <v>2345.2280008336784</v>
      </c>
      <c r="C146" s="7">
        <v>6581.3014054656696</v>
      </c>
      <c r="D146" s="7">
        <v>632.98138517593907</v>
      </c>
      <c r="E146" s="7">
        <v>26333.730623683216</v>
      </c>
      <c r="F146" s="7">
        <v>76516.580090449832</v>
      </c>
      <c r="G146" s="7">
        <v>2246.7642298063161</v>
      </c>
      <c r="H146" s="7">
        <v>57583.65929724196</v>
      </c>
      <c r="I146" s="7">
        <v>247790.68666678327</v>
      </c>
      <c r="J146" s="7">
        <v>5245.0073700942303</v>
      </c>
      <c r="M146" s="7">
        <v>1119471.6965680714</v>
      </c>
      <c r="N146" s="7">
        <v>39935.371028372901</v>
      </c>
      <c r="P146" s="7">
        <v>10554.804754024659</v>
      </c>
      <c r="Q146" s="7">
        <v>1595237.8114200032</v>
      </c>
      <c r="R146" s="67">
        <f t="shared" si="2"/>
        <v>6581.3014054656696</v>
      </c>
      <c r="S146"/>
      <c r="T146"/>
    </row>
    <row r="147" spans="1:20" x14ac:dyDescent="0.25">
      <c r="A147" s="7" t="s">
        <v>142</v>
      </c>
      <c r="B147" s="7">
        <v>102271.83996197459</v>
      </c>
      <c r="C147" s="7">
        <v>201109.31184264604</v>
      </c>
      <c r="D147" s="7">
        <v>203456.24139236938</v>
      </c>
      <c r="E147" s="7">
        <v>165059.72227327767</v>
      </c>
      <c r="F147" s="7">
        <v>666385.58945652354</v>
      </c>
      <c r="G147" s="7">
        <v>39725.332255607354</v>
      </c>
      <c r="H147" s="7">
        <v>440928.42866705341</v>
      </c>
      <c r="I147" s="7">
        <v>1874840.4947651033</v>
      </c>
      <c r="J147" s="7">
        <v>24542.535522638565</v>
      </c>
      <c r="K147" s="7">
        <v>24362.966179866202</v>
      </c>
      <c r="L147" s="7">
        <v>9805.3213216191089</v>
      </c>
      <c r="M147" s="7">
        <v>8152452.3378987014</v>
      </c>
      <c r="N147" s="7">
        <v>276018.95999733236</v>
      </c>
      <c r="O147" s="7">
        <v>953599.40340603469</v>
      </c>
      <c r="P147" s="7">
        <v>939268.76760530227</v>
      </c>
      <c r="Q147" s="7">
        <v>14073827.25254605</v>
      </c>
      <c r="R147" s="67">
        <f t="shared" si="2"/>
        <v>225472.27802251224</v>
      </c>
      <c r="S147"/>
      <c r="T147"/>
    </row>
    <row r="148" spans="1:20" x14ac:dyDescent="0.25">
      <c r="A148" s="7" t="s">
        <v>143</v>
      </c>
      <c r="C148" s="7">
        <v>22725.6632472333</v>
      </c>
      <c r="D148" s="7">
        <v>14846.321362467826</v>
      </c>
      <c r="E148" s="7">
        <v>44765.386750582307</v>
      </c>
      <c r="F148" s="7">
        <v>35133.041410929283</v>
      </c>
      <c r="G148" s="7">
        <v>4327.0496792025815</v>
      </c>
      <c r="H148" s="7">
        <v>52917.019609667783</v>
      </c>
      <c r="I148" s="7">
        <v>149745.02442875135</v>
      </c>
      <c r="M148" s="7">
        <v>3133791.8196338345</v>
      </c>
      <c r="N148" s="7">
        <v>73522.73291288421</v>
      </c>
      <c r="O148" s="7">
        <v>111212.8075745416</v>
      </c>
      <c r="P148" s="7">
        <v>61006.521756389535</v>
      </c>
      <c r="Q148" s="7">
        <v>3703993.3883664845</v>
      </c>
      <c r="R148" s="67">
        <f t="shared" si="2"/>
        <v>22725.6632472333</v>
      </c>
      <c r="S148"/>
      <c r="T148"/>
    </row>
    <row r="149" spans="1:20" x14ac:dyDescent="0.25">
      <c r="A149" s="7" t="s">
        <v>144</v>
      </c>
      <c r="C149" s="7">
        <v>17622.8517790599</v>
      </c>
      <c r="D149" s="7">
        <v>15532.330546690822</v>
      </c>
      <c r="E149" s="7">
        <v>37707.473966592741</v>
      </c>
      <c r="F149" s="7">
        <v>14230.661613152217</v>
      </c>
      <c r="G149" s="7">
        <v>25463.350408250655</v>
      </c>
      <c r="H149" s="7">
        <v>67353.704293321323</v>
      </c>
      <c r="I149" s="7">
        <v>502183.2063942019</v>
      </c>
      <c r="J149" s="7">
        <v>30635.365083218803</v>
      </c>
      <c r="M149" s="7">
        <v>2068910.6883710711</v>
      </c>
      <c r="N149" s="7">
        <v>82754.322815104359</v>
      </c>
      <c r="O149" s="7">
        <v>253399.90445797201</v>
      </c>
      <c r="P149" s="7">
        <v>118152.45151301938</v>
      </c>
      <c r="Q149" s="7">
        <v>3233946.3112416551</v>
      </c>
      <c r="R149" s="67">
        <f t="shared" si="2"/>
        <v>17622.8517790599</v>
      </c>
      <c r="S149"/>
      <c r="T149"/>
    </row>
    <row r="150" spans="1:20" x14ac:dyDescent="0.25">
      <c r="A150" s="7" t="s">
        <v>145</v>
      </c>
      <c r="B150" s="7">
        <v>21154.628102837301</v>
      </c>
      <c r="C150" s="7">
        <v>42498.410982881578</v>
      </c>
      <c r="D150" s="7">
        <v>209792.30036699839</v>
      </c>
      <c r="E150" s="7">
        <v>55462.882888208595</v>
      </c>
      <c r="F150" s="7">
        <v>58504.098656810282</v>
      </c>
      <c r="G150" s="7">
        <v>37159.087498991874</v>
      </c>
      <c r="H150" s="7">
        <v>291400.54960965196</v>
      </c>
      <c r="I150" s="7">
        <v>2400776.5884413747</v>
      </c>
      <c r="J150" s="7">
        <v>28483.761580723291</v>
      </c>
      <c r="K150" s="7">
        <v>7091.2570156407492</v>
      </c>
      <c r="L150" s="7">
        <v>3181.2394348457578</v>
      </c>
      <c r="M150" s="7">
        <v>4262011.6933255075</v>
      </c>
      <c r="N150" s="7">
        <v>204665.8783639477</v>
      </c>
      <c r="O150" s="7">
        <v>554200.56936486007</v>
      </c>
      <c r="P150" s="7">
        <v>229105.74008650228</v>
      </c>
      <c r="Q150" s="7">
        <v>8405488.6857197806</v>
      </c>
      <c r="R150" s="67">
        <f t="shared" si="2"/>
        <v>49589.667998522331</v>
      </c>
      <c r="S150"/>
      <c r="T150"/>
    </row>
    <row r="151" spans="1:20" x14ac:dyDescent="0.25">
      <c r="A151" s="7" t="s">
        <v>163</v>
      </c>
      <c r="D151" s="7">
        <v>2903.4640952382651</v>
      </c>
      <c r="E151" s="7">
        <v>6665.4995781105499</v>
      </c>
      <c r="F151" s="7">
        <v>7764.6711069125249</v>
      </c>
      <c r="G151" s="7">
        <v>6079.6361494433486</v>
      </c>
      <c r="H151" s="7">
        <v>75360.801235706138</v>
      </c>
      <c r="I151" s="7">
        <v>85471.010980521227</v>
      </c>
      <c r="L151" s="7">
        <v>254.36063451031799</v>
      </c>
      <c r="M151" s="7">
        <v>1760920.7423751219</v>
      </c>
      <c r="N151" s="7">
        <v>62572.716089538349</v>
      </c>
      <c r="O151" s="7">
        <v>26884.167732224279</v>
      </c>
      <c r="P151" s="7">
        <v>19184.629627132319</v>
      </c>
      <c r="Q151" s="7">
        <v>2054061.6996044593</v>
      </c>
      <c r="R151" s="67">
        <f t="shared" si="2"/>
        <v>0</v>
      </c>
      <c r="S151"/>
      <c r="T151"/>
    </row>
    <row r="152" spans="1:20" x14ac:dyDescent="0.25">
      <c r="A152" s="7" t="s">
        <v>146</v>
      </c>
      <c r="B152" s="7">
        <v>5011.3733182126289</v>
      </c>
      <c r="C152" s="7">
        <v>22108.999933291001</v>
      </c>
      <c r="D152" s="7">
        <v>67642.485295903898</v>
      </c>
      <c r="E152" s="7">
        <v>28588.165191519343</v>
      </c>
      <c r="F152" s="7">
        <v>16783.187504916037</v>
      </c>
      <c r="G152" s="7">
        <v>9002.0478061716585</v>
      </c>
      <c r="H152" s="7">
        <v>264281.81406184734</v>
      </c>
      <c r="I152" s="7">
        <v>589219.99698141823</v>
      </c>
      <c r="J152" s="7">
        <v>26643.392049239101</v>
      </c>
      <c r="M152" s="7">
        <v>3855334.6542933229</v>
      </c>
      <c r="N152" s="7">
        <v>110065.97133456724</v>
      </c>
      <c r="O152" s="7">
        <v>22454.882954469649</v>
      </c>
      <c r="P152" s="7">
        <v>104612.41801768867</v>
      </c>
      <c r="Q152" s="7">
        <v>5121749.388742568</v>
      </c>
      <c r="R152" s="67">
        <f t="shared" si="2"/>
        <v>22108.999933291001</v>
      </c>
      <c r="S152"/>
      <c r="T152"/>
    </row>
    <row r="153" spans="1:20" x14ac:dyDescent="0.25">
      <c r="A153" s="7" t="s">
        <v>147</v>
      </c>
      <c r="B153" s="7">
        <v>7821.6404209349766</v>
      </c>
      <c r="C153" s="7">
        <v>46698.248301635904</v>
      </c>
      <c r="D153" s="7">
        <v>23555.029595682139</v>
      </c>
      <c r="E153" s="7">
        <v>21361.207859710703</v>
      </c>
      <c r="F153" s="7">
        <v>39414.096182073859</v>
      </c>
      <c r="H153" s="7">
        <v>188632.15170600556</v>
      </c>
      <c r="I153" s="7">
        <v>512341.75310839742</v>
      </c>
      <c r="J153" s="7">
        <v>8807.2991147762004</v>
      </c>
      <c r="M153" s="7">
        <v>3466735.9147255742</v>
      </c>
      <c r="N153" s="7">
        <v>118757.24976437524</v>
      </c>
      <c r="O153" s="7">
        <v>40700.827367081176</v>
      </c>
      <c r="P153" s="7">
        <v>85932.523029941585</v>
      </c>
      <c r="Q153" s="7">
        <v>4560757.9411761891</v>
      </c>
      <c r="R153" s="67">
        <f t="shared" si="2"/>
        <v>46698.248301635904</v>
      </c>
      <c r="S153"/>
      <c r="T153"/>
    </row>
    <row r="154" spans="1:20" x14ac:dyDescent="0.25">
      <c r="A154" s="7" t="s">
        <v>248</v>
      </c>
      <c r="B154" s="7">
        <v>105691.56790983185</v>
      </c>
      <c r="C154" s="7">
        <v>2804363.3245865232</v>
      </c>
      <c r="D154" s="7">
        <v>368935.12070259929</v>
      </c>
      <c r="E154" s="7">
        <v>105182.04868390464</v>
      </c>
      <c r="F154" s="7">
        <v>20927.136286831468</v>
      </c>
      <c r="G154" s="7">
        <v>36390.60007619024</v>
      </c>
      <c r="H154" s="7">
        <v>70925.076249053149</v>
      </c>
      <c r="I154" s="7">
        <v>2091794.1222496547</v>
      </c>
      <c r="J154" s="7">
        <v>4578.4728447813895</v>
      </c>
      <c r="L154" s="7">
        <v>140035.19673173639</v>
      </c>
      <c r="M154" s="7">
        <v>4426162.1736314921</v>
      </c>
      <c r="N154" s="7">
        <v>289705.93992219429</v>
      </c>
      <c r="O154" s="7">
        <v>776491.03635756811</v>
      </c>
      <c r="P154" s="7">
        <v>835896.14973892621</v>
      </c>
      <c r="Q154" s="7">
        <v>12077077.965971287</v>
      </c>
      <c r="R154" s="67">
        <f t="shared" si="2"/>
        <v>2804363.3245865232</v>
      </c>
      <c r="S154"/>
      <c r="T154"/>
    </row>
    <row r="155" spans="1:20" x14ac:dyDescent="0.25">
      <c r="A155" s="7" t="s">
        <v>164</v>
      </c>
      <c r="B155" s="7">
        <v>17614.072410358076</v>
      </c>
      <c r="C155" s="7">
        <v>16773.079113124018</v>
      </c>
      <c r="D155" s="7">
        <v>318582.06310756452</v>
      </c>
      <c r="E155" s="7">
        <v>93365.071822971644</v>
      </c>
      <c r="F155" s="7">
        <v>12872.227032073211</v>
      </c>
      <c r="G155" s="7">
        <v>4623.7086286038584</v>
      </c>
      <c r="H155" s="7">
        <v>189927.39975843206</v>
      </c>
      <c r="I155" s="7">
        <v>1389987.6393803237</v>
      </c>
      <c r="J155" s="7">
        <v>6454.6333035278603</v>
      </c>
      <c r="K155" s="7">
        <v>3275.0782089781901</v>
      </c>
      <c r="L155" s="7">
        <v>11766.888136543072</v>
      </c>
      <c r="M155" s="7">
        <v>6027343.9867493045</v>
      </c>
      <c r="N155" s="7">
        <v>177251.91135305539</v>
      </c>
      <c r="O155" s="7">
        <v>477536.65835342574</v>
      </c>
      <c r="P155" s="7">
        <v>534759.4486451142</v>
      </c>
      <c r="Q155" s="7">
        <v>9282133.8660034016</v>
      </c>
      <c r="R155" s="67">
        <f t="shared" si="2"/>
        <v>20048.157322102208</v>
      </c>
      <c r="S155"/>
      <c r="T155"/>
    </row>
    <row r="156" spans="1:20" x14ac:dyDescent="0.25">
      <c r="A156" s="7" t="s">
        <v>165</v>
      </c>
      <c r="B156" s="7">
        <v>42928.308203806744</v>
      </c>
      <c r="C156" s="7">
        <v>31722.320645025709</v>
      </c>
      <c r="D156" s="7">
        <v>122442.09818611377</v>
      </c>
      <c r="E156" s="7">
        <v>86798.296034401748</v>
      </c>
      <c r="F156" s="7">
        <v>39528.435325176149</v>
      </c>
      <c r="G156" s="7">
        <v>75180.425995382073</v>
      </c>
      <c r="H156" s="7">
        <v>1090486.6255097007</v>
      </c>
      <c r="I156" s="7">
        <v>1208852.9705007023</v>
      </c>
      <c r="J156" s="7">
        <v>11289.919873342591</v>
      </c>
      <c r="K156" s="7">
        <v>5322.5370209774701</v>
      </c>
      <c r="M156" s="7">
        <v>7115239.5486054476</v>
      </c>
      <c r="N156" s="7">
        <v>184403.38935101131</v>
      </c>
      <c r="O156" s="7">
        <v>276478.12104726979</v>
      </c>
      <c r="P156" s="7">
        <v>243265.32626600092</v>
      </c>
      <c r="Q156" s="7">
        <v>10533938.322564358</v>
      </c>
      <c r="R156" s="67">
        <f t="shared" si="2"/>
        <v>37044.857666003183</v>
      </c>
      <c r="S156"/>
      <c r="T156"/>
    </row>
    <row r="157" spans="1:20" x14ac:dyDescent="0.25">
      <c r="A157" s="7" t="s">
        <v>166</v>
      </c>
      <c r="B157" s="7">
        <v>25481.688028912307</v>
      </c>
      <c r="C157" s="7">
        <v>88946.409637493052</v>
      </c>
      <c r="D157" s="7">
        <v>81642.89213060202</v>
      </c>
      <c r="E157" s="7">
        <v>87705.444000499527</v>
      </c>
      <c r="F157" s="7">
        <v>12866.521426100686</v>
      </c>
      <c r="G157" s="7">
        <v>17294.87173263271</v>
      </c>
      <c r="H157" s="7">
        <v>266953.04996453453</v>
      </c>
      <c r="I157" s="7">
        <v>346469.70160882268</v>
      </c>
      <c r="J157" s="7">
        <v>4606.1957003687048</v>
      </c>
      <c r="K157" s="7">
        <v>6260.1578630493623</v>
      </c>
      <c r="M157" s="7">
        <v>5888204.8925636774</v>
      </c>
      <c r="N157" s="7">
        <v>232957.70532666921</v>
      </c>
      <c r="O157" s="7">
        <v>93834.707653685327</v>
      </c>
      <c r="P157" s="7">
        <v>205693.61123952776</v>
      </c>
      <c r="Q157" s="7">
        <v>7358917.848876575</v>
      </c>
      <c r="R157" s="67">
        <f t="shared" si="2"/>
        <v>95206.567500542413</v>
      </c>
      <c r="S157"/>
      <c r="T157"/>
    </row>
    <row r="158" spans="1:20" x14ac:dyDescent="0.25">
      <c r="A158" t="s">
        <v>167</v>
      </c>
      <c r="B158" s="7">
        <v>76155.77587290229</v>
      </c>
      <c r="C158" s="7">
        <v>169563.57195188335</v>
      </c>
      <c r="D158" s="7">
        <v>216611.99256762318</v>
      </c>
      <c r="E158" s="7">
        <v>122877.63084667001</v>
      </c>
      <c r="F158" s="7">
        <v>37785.983353665302</v>
      </c>
      <c r="G158" s="7">
        <v>43327.159189123675</v>
      </c>
      <c r="H158" s="7">
        <v>286379.19234843005</v>
      </c>
      <c r="I158" s="7">
        <v>1459668.2398159585</v>
      </c>
      <c r="J158" s="7">
        <v>57071.730767422094</v>
      </c>
      <c r="K158" s="7">
        <v>61254.026041528501</v>
      </c>
      <c r="L158" s="7">
        <v>16729.181096425109</v>
      </c>
      <c r="M158" s="7">
        <v>15570046.790323013</v>
      </c>
      <c r="N158" s="7">
        <v>451199.29394988774</v>
      </c>
      <c r="O158" s="7">
        <v>403821.8855940628</v>
      </c>
      <c r="P158" s="7">
        <v>755401.45349378884</v>
      </c>
      <c r="Q158" s="7">
        <v>19727893.907212384</v>
      </c>
      <c r="R158" s="67">
        <f t="shared" si="2"/>
        <v>230817.59799341185</v>
      </c>
      <c r="S158"/>
      <c r="T158"/>
    </row>
    <row r="159" spans="1:20" x14ac:dyDescent="0.25">
      <c r="A159" s="7" t="s">
        <v>168</v>
      </c>
      <c r="B159" s="7">
        <v>1695.45942124253</v>
      </c>
      <c r="C159" s="7">
        <v>9564.1300685476399</v>
      </c>
      <c r="D159" s="7">
        <v>39356.000020087136</v>
      </c>
      <c r="E159" s="7">
        <v>40864.91938379444</v>
      </c>
      <c r="F159" s="7">
        <v>5897.3532596226323</v>
      </c>
      <c r="G159" s="7">
        <v>17707.473046333733</v>
      </c>
      <c r="H159" s="7">
        <v>28414.477136874099</v>
      </c>
      <c r="I159" s="7">
        <v>276734.15141356253</v>
      </c>
      <c r="J159" s="7">
        <v>33310.442265600599</v>
      </c>
      <c r="M159" s="7">
        <v>2251351.559181659</v>
      </c>
      <c r="N159" s="7">
        <v>69349.823296627932</v>
      </c>
      <c r="P159" s="7">
        <v>35995.907712533837</v>
      </c>
      <c r="Q159" s="7">
        <v>2810241.6962064859</v>
      </c>
      <c r="R159" s="67">
        <f t="shared" si="2"/>
        <v>9564.1300685476399</v>
      </c>
      <c r="S159"/>
      <c r="T159"/>
    </row>
    <row r="160" spans="1:20" x14ac:dyDescent="0.25">
      <c r="A160" s="7" t="s">
        <v>148</v>
      </c>
      <c r="B160" s="7">
        <v>231406.4183964564</v>
      </c>
      <c r="C160" s="7">
        <v>293641.81177639239</v>
      </c>
      <c r="D160" s="7">
        <v>298866.44444482413</v>
      </c>
      <c r="E160" s="7">
        <v>152853.18299598095</v>
      </c>
      <c r="F160" s="7">
        <v>56669.578960236649</v>
      </c>
      <c r="G160" s="7">
        <v>68685.273610447242</v>
      </c>
      <c r="H160" s="7">
        <v>338231.46872614289</v>
      </c>
      <c r="I160" s="7">
        <v>2486568.9347098032</v>
      </c>
      <c r="J160" s="7">
        <v>69787.74585444534</v>
      </c>
      <c r="K160" s="7">
        <v>13730.7906752485</v>
      </c>
      <c r="L160" s="7">
        <v>9433.6545423925018</v>
      </c>
      <c r="M160" s="7">
        <v>14822934.341212247</v>
      </c>
      <c r="N160" s="7">
        <v>530548.06329915696</v>
      </c>
      <c r="O160" s="7">
        <v>748060.15763750544</v>
      </c>
      <c r="P160" s="7">
        <v>848460.13336216996</v>
      </c>
      <c r="Q160" s="7">
        <v>20969878.000203449</v>
      </c>
      <c r="R160" s="67">
        <f t="shared" si="2"/>
        <v>307372.60245164088</v>
      </c>
      <c r="S160"/>
      <c r="T160"/>
    </row>
    <row r="161" spans="1:20" x14ac:dyDescent="0.25">
      <c r="A161" s="7" t="s">
        <v>267</v>
      </c>
      <c r="B161" s="7">
        <v>128184.73114616312</v>
      </c>
      <c r="C161" s="7">
        <v>589835.84012180986</v>
      </c>
      <c r="D161" s="7">
        <v>537302.25897030975</v>
      </c>
      <c r="E161" s="7">
        <v>252806.62624084545</v>
      </c>
      <c r="F161" s="7">
        <v>190603.00020262724</v>
      </c>
      <c r="G161" s="7">
        <v>140332.49442280288</v>
      </c>
      <c r="H161" s="7">
        <v>1096927.8679410366</v>
      </c>
      <c r="I161" s="7">
        <v>3770627.950245861</v>
      </c>
      <c r="J161" s="7">
        <v>70391.800919114918</v>
      </c>
      <c r="K161" s="7">
        <v>9093.5637305045402</v>
      </c>
      <c r="L161" s="7">
        <v>16312.472634367097</v>
      </c>
      <c r="M161" s="7">
        <v>10003500.552234646</v>
      </c>
      <c r="N161" s="7">
        <v>336073.04073129018</v>
      </c>
      <c r="O161" s="7">
        <v>1332732.7040245922</v>
      </c>
      <c r="P161" s="7">
        <v>781886.98638099537</v>
      </c>
      <c r="Q161" s="7">
        <v>19256611.88994696</v>
      </c>
      <c r="R161" s="67">
        <f t="shared" si="2"/>
        <v>598929.40385231446</v>
      </c>
      <c r="S161"/>
      <c r="T161"/>
    </row>
    <row r="162" spans="1:20" x14ac:dyDescent="0.25">
      <c r="A162" s="7" t="s">
        <v>169</v>
      </c>
      <c r="B162" s="7">
        <v>8525.9081805280293</v>
      </c>
      <c r="C162" s="7">
        <v>18804.186308326302</v>
      </c>
      <c r="D162" s="7">
        <v>18971.360978532739</v>
      </c>
      <c r="E162" s="7">
        <v>49547.726722884952</v>
      </c>
      <c r="F162" s="7">
        <v>4361.9546928330601</v>
      </c>
      <c r="G162" s="7">
        <v>8827.0597140913833</v>
      </c>
      <c r="H162" s="7">
        <v>39215.462637757635</v>
      </c>
      <c r="I162" s="7">
        <v>57152.790975325559</v>
      </c>
      <c r="J162" s="7">
        <v>4953.9822483158914</v>
      </c>
      <c r="M162" s="7">
        <v>3006168.5126708951</v>
      </c>
      <c r="N162" s="7">
        <v>106578.79240642859</v>
      </c>
      <c r="P162" s="7">
        <v>92621.881110116665</v>
      </c>
      <c r="Q162" s="7">
        <v>3415729.6186460359</v>
      </c>
      <c r="R162" s="67">
        <f t="shared" si="2"/>
        <v>18804.186308326302</v>
      </c>
      <c r="S162"/>
      <c r="T162"/>
    </row>
    <row r="163" spans="1:20" x14ac:dyDescent="0.25">
      <c r="A163" s="7" t="s">
        <v>170</v>
      </c>
      <c r="B163" s="7">
        <v>112594.84948309243</v>
      </c>
      <c r="C163" s="7">
        <v>258489.44654623346</v>
      </c>
      <c r="D163" s="7">
        <v>518364.17319681199</v>
      </c>
      <c r="E163" s="7">
        <v>204809.3551400289</v>
      </c>
      <c r="F163" s="7">
        <v>46289.721471539946</v>
      </c>
      <c r="G163" s="7">
        <v>105673.90742504802</v>
      </c>
      <c r="H163" s="7">
        <v>303773.48507345939</v>
      </c>
      <c r="I163" s="7">
        <v>6503152.4175230833</v>
      </c>
      <c r="J163" s="7">
        <v>180119.55423722617</v>
      </c>
      <c r="K163" s="7">
        <v>12468.690609895541</v>
      </c>
      <c r="L163" s="7">
        <v>20340.575019332398</v>
      </c>
      <c r="M163" s="7">
        <v>12854285.06195168</v>
      </c>
      <c r="N163" s="7">
        <v>684590.7676934998</v>
      </c>
      <c r="O163" s="7">
        <v>652448.60430421983</v>
      </c>
      <c r="P163" s="7">
        <v>968127.15462342056</v>
      </c>
      <c r="Q163" s="7">
        <v>23425527.764298573</v>
      </c>
      <c r="R163" s="67">
        <f t="shared" si="2"/>
        <v>270958.137156129</v>
      </c>
      <c r="S163"/>
      <c r="T163"/>
    </row>
    <row r="164" spans="1:20" x14ac:dyDescent="0.25">
      <c r="A164" s="7" t="s">
        <v>171</v>
      </c>
      <c r="B164" s="7">
        <v>98566.025889051947</v>
      </c>
      <c r="C164" s="7">
        <v>13586.267174212209</v>
      </c>
      <c r="D164" s="7">
        <v>117474.36185978314</v>
      </c>
      <c r="E164" s="7">
        <v>54885.786513983447</v>
      </c>
      <c r="F164" s="7">
        <v>9933.2010262494696</v>
      </c>
      <c r="G164" s="7">
        <v>8210.3218009678912</v>
      </c>
      <c r="H164" s="7">
        <v>215451.02484865714</v>
      </c>
      <c r="I164" s="7">
        <v>2054943.2114183621</v>
      </c>
      <c r="J164" s="7">
        <v>1873.9678860982301</v>
      </c>
      <c r="L164" s="7">
        <v>419.69072449075099</v>
      </c>
      <c r="M164" s="7">
        <v>7156287.8717031926</v>
      </c>
      <c r="N164" s="7">
        <v>317418.92710693873</v>
      </c>
      <c r="O164" s="7">
        <v>212108.80312380081</v>
      </c>
      <c r="P164" s="7">
        <v>157179.05644648921</v>
      </c>
      <c r="Q164" s="7">
        <v>10418338.517522277</v>
      </c>
      <c r="R164" s="67">
        <f t="shared" si="2"/>
        <v>13586.267174212209</v>
      </c>
      <c r="S164"/>
      <c r="T164"/>
    </row>
    <row r="165" spans="1:20" x14ac:dyDescent="0.25">
      <c r="A165" s="7" t="s">
        <v>150</v>
      </c>
      <c r="B165" s="7">
        <v>66135.685373564498</v>
      </c>
      <c r="C165" s="7">
        <v>1677345.2582044085</v>
      </c>
      <c r="D165" s="7">
        <v>505528.34545778629</v>
      </c>
      <c r="E165" s="7">
        <v>185830.12093483398</v>
      </c>
      <c r="F165" s="7">
        <v>122689.69495092028</v>
      </c>
      <c r="G165" s="7">
        <v>121641.11972699256</v>
      </c>
      <c r="H165" s="7">
        <v>444421.64390818268</v>
      </c>
      <c r="I165" s="7">
        <v>3597655.1995449816</v>
      </c>
      <c r="J165" s="7">
        <v>86068.418380286705</v>
      </c>
      <c r="K165" s="7">
        <v>39027.458334484116</v>
      </c>
      <c r="L165" s="7">
        <v>42473.690320442111</v>
      </c>
      <c r="M165" s="7">
        <v>12560073.158508474</v>
      </c>
      <c r="N165" s="7">
        <v>733452.7941320485</v>
      </c>
      <c r="O165" s="7">
        <v>799822.49080558587</v>
      </c>
      <c r="P165" s="7">
        <v>1159939.0277100466</v>
      </c>
      <c r="Q165" s="7">
        <v>22142104.106293041</v>
      </c>
      <c r="R165" s="67">
        <f t="shared" si="2"/>
        <v>1716372.7165388926</v>
      </c>
      <c r="S165"/>
      <c r="T165"/>
    </row>
    <row r="166" spans="1:20" x14ac:dyDescent="0.25">
      <c r="A166" s="7" t="s">
        <v>151</v>
      </c>
      <c r="B166" s="7">
        <v>62945.551087853681</v>
      </c>
      <c r="C166" s="7">
        <v>312105.38239162497</v>
      </c>
      <c r="D166" s="7">
        <v>519211.4392667287</v>
      </c>
      <c r="E166" s="7">
        <v>269105.42465099727</v>
      </c>
      <c r="F166" s="7">
        <v>150131.16404701275</v>
      </c>
      <c r="G166" s="7">
        <v>69895.146733551373</v>
      </c>
      <c r="H166" s="7">
        <v>270028.51634080464</v>
      </c>
      <c r="I166" s="7">
        <v>3989578.8641845477</v>
      </c>
      <c r="J166" s="7">
        <v>72818.447835842118</v>
      </c>
      <c r="K166" s="7">
        <v>123040.67888801149</v>
      </c>
      <c r="L166" s="7">
        <v>13783.323754708186</v>
      </c>
      <c r="M166" s="7">
        <v>19437762.720387917</v>
      </c>
      <c r="N166" s="7">
        <v>691252.2128217076</v>
      </c>
      <c r="O166" s="7">
        <v>1393570.5533063214</v>
      </c>
      <c r="P166" s="7">
        <v>1475842.0725469752</v>
      </c>
      <c r="Q166" s="7">
        <v>28851071.498244602</v>
      </c>
      <c r="R166" s="67">
        <f t="shared" si="2"/>
        <v>435146.06127963646</v>
      </c>
      <c r="S166"/>
      <c r="T166"/>
    </row>
    <row r="167" spans="1:20" x14ac:dyDescent="0.25">
      <c r="A167" s="7" t="s">
        <v>152</v>
      </c>
      <c r="B167" s="7">
        <v>69375.571572314308</v>
      </c>
      <c r="C167" s="7">
        <v>197400.99611283449</v>
      </c>
      <c r="D167" s="7">
        <v>350242.90382450196</v>
      </c>
      <c r="E167" s="7">
        <v>148518.46258207932</v>
      </c>
      <c r="F167" s="7">
        <v>82553.873316195502</v>
      </c>
      <c r="G167" s="7">
        <v>75602.034132166897</v>
      </c>
      <c r="H167" s="7">
        <v>309350.37084087345</v>
      </c>
      <c r="I167" s="7">
        <v>2544130.9315433074</v>
      </c>
      <c r="J167" s="7">
        <v>43332.588029719147</v>
      </c>
      <c r="L167" s="7">
        <v>6481.2004647158674</v>
      </c>
      <c r="M167" s="7">
        <v>10567192.282690162</v>
      </c>
      <c r="N167" s="7">
        <v>409464.03786459781</v>
      </c>
      <c r="O167" s="7">
        <v>690414.22257633321</v>
      </c>
      <c r="P167" s="7">
        <v>771084.12116466102</v>
      </c>
      <c r="Q167" s="7">
        <v>16265143.596714461</v>
      </c>
      <c r="R167" s="67">
        <f t="shared" si="2"/>
        <v>197400.99611283449</v>
      </c>
      <c r="S167"/>
      <c r="T167"/>
    </row>
    <row r="168" spans="1:20" x14ac:dyDescent="0.25">
      <c r="A168" s="7" t="s">
        <v>172</v>
      </c>
      <c r="B168" s="7">
        <v>76268.528716038592</v>
      </c>
      <c r="C168" s="7">
        <v>159607.91350608287</v>
      </c>
      <c r="D168" s="7">
        <v>105405.11619179173</v>
      </c>
      <c r="E168" s="7">
        <v>56645.775582241113</v>
      </c>
      <c r="F168" s="7">
        <v>10841.812272226369</v>
      </c>
      <c r="G168" s="7">
        <v>81898.654016637709</v>
      </c>
      <c r="H168" s="7">
        <v>490552.3747818956</v>
      </c>
      <c r="I168" s="7">
        <v>831486.65443895047</v>
      </c>
      <c r="J168" s="7">
        <v>8573.3921095758196</v>
      </c>
      <c r="K168" s="7">
        <v>7241.2381480781696</v>
      </c>
      <c r="M168" s="7">
        <v>8787212.842871163</v>
      </c>
      <c r="N168" s="7">
        <v>241002.93815671239</v>
      </c>
      <c r="O168" s="7">
        <v>374640.44754292967</v>
      </c>
      <c r="P168" s="7">
        <v>378285.78872183408</v>
      </c>
      <c r="Q168" s="7">
        <v>11609663.477056159</v>
      </c>
      <c r="R168" s="67">
        <f t="shared" si="2"/>
        <v>166849.15165416105</v>
      </c>
      <c r="S168"/>
      <c r="T168"/>
    </row>
    <row r="169" spans="1:20" x14ac:dyDescent="0.25">
      <c r="A169" s="7" t="s">
        <v>173</v>
      </c>
      <c r="B169" s="7">
        <v>16346.362965504095</v>
      </c>
      <c r="C169" s="7">
        <v>17586.933390511149</v>
      </c>
      <c r="D169" s="7">
        <v>11903.785027465074</v>
      </c>
      <c r="E169" s="7">
        <v>42645.349382092281</v>
      </c>
      <c r="F169" s="7">
        <v>8227.1279188824919</v>
      </c>
      <c r="G169" s="7">
        <v>8390.7456812121873</v>
      </c>
      <c r="H169" s="7">
        <v>56874.798864159609</v>
      </c>
      <c r="I169" s="7">
        <v>248651.57330278607</v>
      </c>
      <c r="J169" s="7">
        <v>4841.3468322193603</v>
      </c>
      <c r="K169" s="7">
        <v>14915.3003630986</v>
      </c>
      <c r="M169" s="7">
        <v>3091924.7711549345</v>
      </c>
      <c r="N169" s="7">
        <v>83569.550563832265</v>
      </c>
      <c r="O169" s="7">
        <v>41938.631308184122</v>
      </c>
      <c r="P169" s="7">
        <v>26392.256445355823</v>
      </c>
      <c r="Q169" s="7">
        <v>3674208.5332002374</v>
      </c>
      <c r="R169" s="67">
        <f t="shared" si="2"/>
        <v>32502.233753609748</v>
      </c>
      <c r="S169"/>
      <c r="T169"/>
    </row>
    <row r="170" spans="1:20" x14ac:dyDescent="0.25">
      <c r="A170" s="7" t="s">
        <v>174</v>
      </c>
      <c r="C170" s="7">
        <v>33174.392069396163</v>
      </c>
      <c r="D170" s="7">
        <v>24296.984886475424</v>
      </c>
      <c r="E170" s="7">
        <v>23531.935965640409</v>
      </c>
      <c r="F170" s="7">
        <v>5402.11399559048</v>
      </c>
      <c r="G170" s="7">
        <v>7662.1820957865093</v>
      </c>
      <c r="H170" s="7">
        <v>167735.13843933764</v>
      </c>
      <c r="I170" s="7">
        <v>314912.84443559102</v>
      </c>
      <c r="J170" s="7">
        <v>766.30173020319796</v>
      </c>
      <c r="L170" s="7">
        <v>1879.2140522694201</v>
      </c>
      <c r="M170" s="7">
        <v>2782730.1461256105</v>
      </c>
      <c r="N170" s="7">
        <v>75120.537731663251</v>
      </c>
      <c r="O170" s="7">
        <v>124941.50899980933</v>
      </c>
      <c r="P170" s="7">
        <v>34271.853075921455</v>
      </c>
      <c r="Q170" s="7">
        <v>3596425.1536032949</v>
      </c>
      <c r="R170" s="67">
        <f t="shared" si="2"/>
        <v>33174.392069396163</v>
      </c>
      <c r="S170"/>
      <c r="T170"/>
    </row>
    <row r="171" spans="1:20" x14ac:dyDescent="0.25">
      <c r="A171" s="7" t="s">
        <v>175</v>
      </c>
      <c r="B171" s="7">
        <v>57706.498592537449</v>
      </c>
      <c r="D171" s="7">
        <v>26797.740771204757</v>
      </c>
      <c r="E171" s="7">
        <v>21458.884345706145</v>
      </c>
      <c r="F171" s="7">
        <v>3598.0183413086124</v>
      </c>
      <c r="G171" s="7">
        <v>7733.6312199416534</v>
      </c>
      <c r="H171" s="7">
        <v>88673.03709035831</v>
      </c>
      <c r="I171" s="7">
        <v>453897.66579161608</v>
      </c>
      <c r="J171" s="7">
        <v>28808.352148997612</v>
      </c>
      <c r="M171" s="7">
        <v>3954008.9932511137</v>
      </c>
      <c r="N171" s="7">
        <v>91611.6529817462</v>
      </c>
      <c r="O171" s="7">
        <v>283255.55555942521</v>
      </c>
      <c r="P171" s="7">
        <v>47729.96205892205</v>
      </c>
      <c r="Q171" s="7">
        <v>5065279.9921528781</v>
      </c>
      <c r="R171" s="67">
        <f t="shared" si="2"/>
        <v>0</v>
      </c>
      <c r="S171"/>
      <c r="T171"/>
    </row>
    <row r="172" spans="1:20" x14ac:dyDescent="0.25">
      <c r="A172" s="7" t="s">
        <v>268</v>
      </c>
      <c r="B172" s="7">
        <v>2762.5317842623081</v>
      </c>
      <c r="C172" s="7">
        <v>36691.480808428154</v>
      </c>
      <c r="D172" s="7">
        <v>30716.270787503752</v>
      </c>
      <c r="E172" s="7">
        <v>18707.359371681901</v>
      </c>
      <c r="F172" s="7">
        <v>5833.3289178414498</v>
      </c>
      <c r="G172" s="7">
        <v>4256.4330924899923</v>
      </c>
      <c r="H172" s="7">
        <v>7160.92502223257</v>
      </c>
      <c r="I172" s="7">
        <v>167458.43241259767</v>
      </c>
      <c r="M172" s="7">
        <v>2262101.7204211061</v>
      </c>
      <c r="N172" s="7">
        <v>60587.973560276601</v>
      </c>
      <c r="O172" s="7">
        <v>174145.26113606041</v>
      </c>
      <c r="P172" s="7">
        <v>58366.48698526396</v>
      </c>
      <c r="Q172" s="7">
        <v>2828788.2042997447</v>
      </c>
      <c r="R172" s="67">
        <f t="shared" si="2"/>
        <v>36691.480808428154</v>
      </c>
      <c r="S172"/>
      <c r="T172"/>
    </row>
    <row r="173" spans="1:20" x14ac:dyDescent="0.25">
      <c r="A173" s="7" t="s">
        <v>154</v>
      </c>
      <c r="D173" s="7">
        <v>3873.6865664113666</v>
      </c>
      <c r="E173" s="7">
        <v>22089.11717662021</v>
      </c>
      <c r="F173" s="7">
        <v>78876.877820588445</v>
      </c>
      <c r="G173" s="7">
        <v>1896.7533834239321</v>
      </c>
      <c r="H173" s="7">
        <v>141653.9859713249</v>
      </c>
      <c r="I173" s="7">
        <v>70763.26674913452</v>
      </c>
      <c r="J173" s="7">
        <v>1804.04549017864</v>
      </c>
      <c r="M173" s="7">
        <v>689388.00466254551</v>
      </c>
      <c r="O173" s="7">
        <v>22351.12137581885</v>
      </c>
      <c r="P173" s="7">
        <v>9764.3962155919216</v>
      </c>
      <c r="Q173" s="7">
        <v>1042461.2554116383</v>
      </c>
      <c r="R173" s="67">
        <f t="shared" si="2"/>
        <v>0</v>
      </c>
      <c r="S173"/>
      <c r="T173"/>
    </row>
    <row r="174" spans="1:20" x14ac:dyDescent="0.25">
      <c r="A174" s="7" t="s">
        <v>176</v>
      </c>
      <c r="B174" s="7">
        <v>64811.587044036001</v>
      </c>
      <c r="C174" s="7">
        <v>683257.17321779695</v>
      </c>
      <c r="D174" s="7">
        <v>338388.82158278645</v>
      </c>
      <c r="E174" s="7">
        <v>124155.49640221322</v>
      </c>
      <c r="F174" s="7">
        <v>155766.79998324401</v>
      </c>
      <c r="G174" s="7">
        <v>23468.877894108715</v>
      </c>
      <c r="H174" s="7">
        <v>463773.65805768216</v>
      </c>
      <c r="I174" s="7">
        <v>1760990.1906224138</v>
      </c>
      <c r="J174" s="7">
        <v>36039.149491300159</v>
      </c>
      <c r="K174" s="7">
        <v>159616.26556853671</v>
      </c>
      <c r="M174" s="7">
        <v>6041542.0506656421</v>
      </c>
      <c r="N174" s="7">
        <v>241587.58252852954</v>
      </c>
      <c r="O174" s="7">
        <v>564881.72163724282</v>
      </c>
      <c r="P174" s="7">
        <v>171837.83855825209</v>
      </c>
      <c r="Q174" s="7">
        <v>10830117.213253787</v>
      </c>
      <c r="R174" s="67">
        <f t="shared" si="2"/>
        <v>842873.43878633366</v>
      </c>
      <c r="S174"/>
      <c r="T174"/>
    </row>
    <row r="175" spans="1:20" x14ac:dyDescent="0.25">
      <c r="A175" s="7" t="s">
        <v>155</v>
      </c>
      <c r="B175" s="7">
        <v>1150.8962743052</v>
      </c>
      <c r="C175" s="7">
        <v>11513.0570022989</v>
      </c>
      <c r="D175" s="7">
        <v>27073.698696088915</v>
      </c>
      <c r="E175" s="7">
        <v>13261.305700727688</v>
      </c>
      <c r="F175" s="7">
        <v>1147.2114409829901</v>
      </c>
      <c r="G175" s="7">
        <v>16906.015282323191</v>
      </c>
      <c r="H175" s="7">
        <v>138737.7412999084</v>
      </c>
      <c r="I175" s="7">
        <v>127375.68057863509</v>
      </c>
      <c r="M175" s="7">
        <v>1923763.0415288068</v>
      </c>
      <c r="N175" s="7">
        <v>48875.219759937361</v>
      </c>
      <c r="O175" s="7">
        <v>58758.843467152801</v>
      </c>
      <c r="P175" s="7">
        <v>56321.449052284821</v>
      </c>
      <c r="Q175" s="7">
        <v>2424884.1600834522</v>
      </c>
      <c r="R175" s="67">
        <f t="shared" si="2"/>
        <v>11513.0570022989</v>
      </c>
      <c r="S175"/>
      <c r="T175"/>
    </row>
    <row r="176" spans="1:20" x14ac:dyDescent="0.25">
      <c r="A176" s="7" t="s">
        <v>156</v>
      </c>
      <c r="B176" s="7">
        <v>1833.81871668908</v>
      </c>
      <c r="C176" s="7">
        <v>30485.854352460141</v>
      </c>
      <c r="D176" s="7">
        <v>13280.13929326347</v>
      </c>
      <c r="E176" s="7">
        <v>24852.153628717831</v>
      </c>
      <c r="F176" s="7">
        <v>8815.3495845127618</v>
      </c>
      <c r="G176" s="7">
        <v>10530.025357116872</v>
      </c>
      <c r="H176" s="7">
        <v>339169.41863589134</v>
      </c>
      <c r="I176" s="7">
        <v>447637.64624194562</v>
      </c>
      <c r="L176" s="7">
        <v>2237.51267843399</v>
      </c>
      <c r="M176" s="7">
        <v>3610882.4022716302</v>
      </c>
      <c r="N176" s="7">
        <v>71751.893302023062</v>
      </c>
      <c r="O176" s="7">
        <v>199757.27095283195</v>
      </c>
      <c r="P176" s="7">
        <v>109201.26378162058</v>
      </c>
      <c r="Q176" s="7">
        <v>4870434.7487971373</v>
      </c>
      <c r="R176" s="67">
        <f t="shared" si="2"/>
        <v>30485.854352460141</v>
      </c>
      <c r="S176"/>
      <c r="T176"/>
    </row>
    <row r="177" spans="1:20" x14ac:dyDescent="0.25">
      <c r="A177" s="7" t="s">
        <v>177</v>
      </c>
      <c r="B177" s="7">
        <v>88647.538083021223</v>
      </c>
      <c r="C177" s="7">
        <v>23561.168184231301</v>
      </c>
      <c r="D177" s="7">
        <v>71505.347498219518</v>
      </c>
      <c r="E177" s="7">
        <v>42979.713391015313</v>
      </c>
      <c r="F177" s="7">
        <v>15067.538271096191</v>
      </c>
      <c r="G177" s="7">
        <v>9662.9186567693669</v>
      </c>
      <c r="H177" s="7">
        <v>304583.68175682327</v>
      </c>
      <c r="I177" s="7">
        <v>960508.89763341623</v>
      </c>
      <c r="M177" s="7">
        <v>2348879.7563062715</v>
      </c>
      <c r="N177" s="7">
        <v>148537.2547226024</v>
      </c>
      <c r="O177" s="7">
        <v>194029.43554118951</v>
      </c>
      <c r="P177" s="7">
        <v>113534.59618190913</v>
      </c>
      <c r="Q177" s="7">
        <v>4321497.8462265655</v>
      </c>
      <c r="R177" s="67">
        <f t="shared" si="2"/>
        <v>23561.168184231301</v>
      </c>
      <c r="S177"/>
      <c r="T177"/>
    </row>
    <row r="178" spans="1:20" x14ac:dyDescent="0.25">
      <c r="A178" s="7" t="s">
        <v>269</v>
      </c>
      <c r="B178" s="7">
        <v>3794.03506851477</v>
      </c>
      <c r="C178" s="7">
        <v>9643.1724658083585</v>
      </c>
      <c r="D178" s="7">
        <v>43554.336950590558</v>
      </c>
      <c r="E178" s="7">
        <v>26823.037510426744</v>
      </c>
      <c r="F178" s="7">
        <v>1636.1776232969901</v>
      </c>
      <c r="G178" s="7">
        <v>1161.9232397326471</v>
      </c>
      <c r="H178" s="7">
        <v>172568.20722591449</v>
      </c>
      <c r="I178" s="7">
        <v>423050.7186188479</v>
      </c>
      <c r="M178" s="7">
        <v>3073124.5369664775</v>
      </c>
      <c r="N178" s="7">
        <v>87203.524777894097</v>
      </c>
      <c r="P178" s="7">
        <v>93572.76114916314</v>
      </c>
      <c r="Q178" s="7">
        <v>3936132.4315966675</v>
      </c>
      <c r="R178" s="67">
        <f t="shared" si="2"/>
        <v>9643.1724658083585</v>
      </c>
      <c r="S178"/>
      <c r="T178"/>
    </row>
    <row r="179" spans="1:20" x14ac:dyDescent="0.25">
      <c r="A179" s="7" t="s">
        <v>158</v>
      </c>
      <c r="B179" s="7">
        <v>1494.8140510452849</v>
      </c>
      <c r="C179" s="7">
        <v>13183.514775036499</v>
      </c>
      <c r="D179" s="7">
        <v>3964.8806547035174</v>
      </c>
      <c r="E179" s="7">
        <v>36668.185815287878</v>
      </c>
      <c r="G179" s="7">
        <v>5327.0407061490705</v>
      </c>
      <c r="H179" s="7">
        <v>34765.174117326103</v>
      </c>
      <c r="I179" s="7">
        <v>122013.01981703799</v>
      </c>
      <c r="M179" s="7">
        <v>2350788.1395922056</v>
      </c>
      <c r="N179" s="7">
        <v>53731.011226767485</v>
      </c>
      <c r="O179" s="7">
        <v>118163.59727309743</v>
      </c>
      <c r="P179" s="7">
        <v>15432.081953437142</v>
      </c>
      <c r="Q179" s="7">
        <v>2755531.4599820944</v>
      </c>
      <c r="R179" s="67">
        <f t="shared" si="2"/>
        <v>13183.514775036499</v>
      </c>
      <c r="S179"/>
      <c r="T179"/>
    </row>
    <row r="180" spans="1:20" x14ac:dyDescent="0.25">
      <c r="A180" t="s">
        <v>159</v>
      </c>
      <c r="B180" s="7">
        <v>5850.2870379036103</v>
      </c>
      <c r="C180" s="7">
        <v>6780.0933128759198</v>
      </c>
      <c r="D180" s="7">
        <v>1138.6134965644881</v>
      </c>
      <c r="E180" s="7">
        <v>26211.447698690587</v>
      </c>
      <c r="F180" s="7">
        <v>7036.8033676569075</v>
      </c>
      <c r="G180" s="7">
        <v>1793.28555014471</v>
      </c>
      <c r="H180" s="7">
        <v>346473.90467311023</v>
      </c>
      <c r="I180" s="7">
        <v>116900.51829542681</v>
      </c>
      <c r="M180" s="7">
        <v>2222999.7576814815</v>
      </c>
      <c r="P180" s="7">
        <v>26334.275476097762</v>
      </c>
      <c r="Q180" s="7">
        <v>2761518.9865899524</v>
      </c>
      <c r="R180" s="67">
        <f t="shared" si="2"/>
        <v>6780.0933128759198</v>
      </c>
      <c r="S180"/>
      <c r="T180"/>
    </row>
    <row r="181" spans="1:20" x14ac:dyDescent="0.25">
      <c r="A181" t="s">
        <v>372</v>
      </c>
      <c r="C181" s="7">
        <v>6182.3314628276803</v>
      </c>
      <c r="D181" s="7">
        <v>499.909054047192</v>
      </c>
      <c r="E181" s="7">
        <v>12028.933667409088</v>
      </c>
      <c r="F181" s="7">
        <v>6215.0855368029197</v>
      </c>
      <c r="G181" s="7">
        <v>5966.9734264404196</v>
      </c>
      <c r="H181" s="7">
        <v>48243.803098879449</v>
      </c>
      <c r="I181" s="7">
        <v>41238.607412608711</v>
      </c>
      <c r="J181" s="7">
        <v>1250.7961999297058</v>
      </c>
      <c r="L181" s="7">
        <v>3424.8478600366602</v>
      </c>
      <c r="M181" s="7">
        <v>1000780.259017405</v>
      </c>
      <c r="N181" s="7">
        <v>45855.703565344404</v>
      </c>
      <c r="P181" s="7">
        <v>6296.1518698916607</v>
      </c>
      <c r="Q181" s="7">
        <v>1177983.402171623</v>
      </c>
      <c r="R181" s="67">
        <f t="shared" si="2"/>
        <v>6182.3314628276803</v>
      </c>
      <c r="S181"/>
      <c r="T181"/>
    </row>
    <row r="182" spans="1:20" x14ac:dyDescent="0.25">
      <c r="A182" s="7" t="s">
        <v>160</v>
      </c>
      <c r="B182" s="7">
        <v>3824.1661952362701</v>
      </c>
      <c r="C182" s="7">
        <v>11592.173179322701</v>
      </c>
      <c r="D182" s="7">
        <v>11602.597795491152</v>
      </c>
      <c r="E182" s="7">
        <v>11348.237160980834</v>
      </c>
      <c r="F182" s="7">
        <v>6163.4500634377328</v>
      </c>
      <c r="G182" s="7">
        <v>5354.0828641188373</v>
      </c>
      <c r="H182" s="7">
        <v>273881.85414429771</v>
      </c>
      <c r="I182" s="7">
        <v>93944.555986888707</v>
      </c>
      <c r="J182" s="7">
        <v>10428.786014923062</v>
      </c>
      <c r="K182" s="7">
        <v>6538.3192608554</v>
      </c>
      <c r="M182" s="7">
        <v>2780927.7359938361</v>
      </c>
      <c r="N182" s="7">
        <v>61511.490163589551</v>
      </c>
      <c r="O182" s="7">
        <v>72226.411043104396</v>
      </c>
      <c r="P182" s="7">
        <v>74596.885362881716</v>
      </c>
      <c r="Q182" s="7">
        <v>3423940.7452289639</v>
      </c>
      <c r="R182" s="67">
        <f t="shared" si="2"/>
        <v>18130.492440178103</v>
      </c>
      <c r="S182"/>
      <c r="T182"/>
    </row>
    <row r="183" spans="1:20" x14ac:dyDescent="0.25">
      <c r="A183" t="s">
        <v>161</v>
      </c>
      <c r="D183" s="7">
        <v>3550.9510448413557</v>
      </c>
      <c r="E183" s="7">
        <v>12063.734871007779</v>
      </c>
      <c r="F183" s="7">
        <v>3418.2970452416098</v>
      </c>
      <c r="G183" s="7">
        <v>1723.2737170226301</v>
      </c>
      <c r="H183" s="7">
        <v>43313.9874248653</v>
      </c>
      <c r="I183" s="7">
        <v>67596.220166413812</v>
      </c>
      <c r="M183" s="7">
        <v>2120571.2175460928</v>
      </c>
      <c r="N183" s="7">
        <v>49339.918184461101</v>
      </c>
      <c r="O183" s="7">
        <v>52347.2334864984</v>
      </c>
      <c r="P183" s="7">
        <v>23848.241261376519</v>
      </c>
      <c r="Q183" s="7">
        <v>2377773.0747478213</v>
      </c>
      <c r="R183" s="67">
        <f t="shared" si="2"/>
        <v>0</v>
      </c>
      <c r="S183"/>
      <c r="T183"/>
    </row>
    <row r="184" spans="1:20" x14ac:dyDescent="0.25">
      <c r="A184" s="7" t="s">
        <v>162</v>
      </c>
      <c r="B184" s="7">
        <v>1274.95232948645</v>
      </c>
      <c r="C184" s="7">
        <v>11906.1058900019</v>
      </c>
      <c r="D184" s="7">
        <v>3807.6610996223299</v>
      </c>
      <c r="E184" s="7">
        <v>9989.9925624500192</v>
      </c>
      <c r="F184" s="7">
        <v>2004.5493272850499</v>
      </c>
      <c r="G184" s="7">
        <v>2220.7262155216749</v>
      </c>
      <c r="H184" s="7">
        <v>31744.593415328902</v>
      </c>
      <c r="I184" s="7">
        <v>93651.676587797192</v>
      </c>
      <c r="K184" s="7">
        <v>4888.5455408054604</v>
      </c>
      <c r="M184" s="7">
        <v>1906702.6726728729</v>
      </c>
      <c r="N184" s="7">
        <v>56009.466497670554</v>
      </c>
      <c r="O184" s="7">
        <v>62054.885931281802</v>
      </c>
      <c r="P184" s="7">
        <v>15100.446954437779</v>
      </c>
      <c r="Q184" s="7">
        <v>2201356.2750245621</v>
      </c>
      <c r="R184" s="67">
        <f t="shared" si="2"/>
        <v>16794.65143080736</v>
      </c>
      <c r="S184"/>
      <c r="T184"/>
    </row>
    <row r="185" spans="1:20" x14ac:dyDescent="0.25">
      <c r="A185" s="7" t="s">
        <v>178</v>
      </c>
      <c r="B185" s="7">
        <v>1403.14649236116</v>
      </c>
      <c r="D185" s="7">
        <v>9863.3681556780903</v>
      </c>
      <c r="E185" s="7">
        <v>20575.30585673653</v>
      </c>
      <c r="F185" s="7">
        <v>1317.95545532495</v>
      </c>
      <c r="G185" s="7">
        <v>7484.2831655050104</v>
      </c>
      <c r="I185" s="7">
        <v>101909.36045144788</v>
      </c>
      <c r="J185" s="7">
        <v>2881.4615468131069</v>
      </c>
      <c r="M185" s="7">
        <v>1573251.6955632267</v>
      </c>
      <c r="N185" s="7">
        <v>52814.26693122524</v>
      </c>
      <c r="O185" s="7">
        <v>48703.548832354303</v>
      </c>
      <c r="P185" s="7">
        <v>13820.992949757505</v>
      </c>
      <c r="Q185" s="7">
        <v>1834025.3854004305</v>
      </c>
      <c r="R185" s="67">
        <f t="shared" si="2"/>
        <v>0</v>
      </c>
      <c r="S185"/>
      <c r="T185"/>
    </row>
    <row r="186" spans="1:20" x14ac:dyDescent="0.25">
      <c r="A186" s="7" t="s">
        <v>179</v>
      </c>
      <c r="C186" s="7">
        <v>31190.451576019357</v>
      </c>
      <c r="D186" s="7">
        <v>13939.379755812177</v>
      </c>
      <c r="E186" s="7">
        <v>50161.168079374977</v>
      </c>
      <c r="F186" s="7">
        <v>1167.1400262202901</v>
      </c>
      <c r="G186" s="7">
        <v>13245.100318993036</v>
      </c>
      <c r="H186" s="7">
        <v>37651.378486440095</v>
      </c>
      <c r="I186" s="7">
        <v>185661.99697554839</v>
      </c>
      <c r="L186" s="7">
        <v>287.71940624937599</v>
      </c>
      <c r="M186" s="7">
        <v>3676151.657091483</v>
      </c>
      <c r="N186" s="7">
        <v>112058.36904119734</v>
      </c>
      <c r="O186" s="7">
        <v>107807.54415541858</v>
      </c>
      <c r="P186" s="7">
        <v>29079.675294230448</v>
      </c>
      <c r="Q186" s="7">
        <v>4258401.5802069874</v>
      </c>
      <c r="R186" s="67">
        <f t="shared" si="2"/>
        <v>31190.451576019357</v>
      </c>
      <c r="S186"/>
      <c r="T186"/>
    </row>
    <row r="187" spans="1:20" x14ac:dyDescent="0.25">
      <c r="A187" s="7" t="s">
        <v>180</v>
      </c>
      <c r="B187" s="7">
        <v>129998.55741603007</v>
      </c>
      <c r="C187" s="7">
        <v>39126.671729963367</v>
      </c>
      <c r="D187" s="7">
        <v>268524.25579265063</v>
      </c>
      <c r="E187" s="7">
        <v>320404.15562892403</v>
      </c>
      <c r="F187" s="7">
        <v>120505.74410704906</v>
      </c>
      <c r="G187" s="7">
        <v>80448.130349996849</v>
      </c>
      <c r="H187" s="7">
        <v>789225.71338981611</v>
      </c>
      <c r="I187" s="7">
        <v>3105851.3142400854</v>
      </c>
      <c r="J187" s="7">
        <v>57980.577251281095</v>
      </c>
      <c r="K187" s="7">
        <v>53798.114777440504</v>
      </c>
      <c r="L187" s="7">
        <v>66832.573778194215</v>
      </c>
      <c r="M187" s="7">
        <v>10131516.200395143</v>
      </c>
      <c r="N187" s="7">
        <v>444061.04108335264</v>
      </c>
      <c r="O187" s="7">
        <v>326345.75123074965</v>
      </c>
      <c r="P187" s="7">
        <v>495461.06952895713</v>
      </c>
      <c r="Q187" s="7">
        <v>16430079.870699635</v>
      </c>
      <c r="R187" s="67">
        <f t="shared" si="2"/>
        <v>92924.786507403871</v>
      </c>
      <c r="S187"/>
      <c r="T187"/>
    </row>
    <row r="188" spans="1:20" x14ac:dyDescent="0.25">
      <c r="A188" s="7" t="s">
        <v>181</v>
      </c>
      <c r="B188" s="7">
        <v>44978.361936384448</v>
      </c>
      <c r="C188" s="7">
        <v>701431.26111885684</v>
      </c>
      <c r="D188" s="7">
        <v>394047.38338290167</v>
      </c>
      <c r="E188" s="7">
        <v>157039.65430131453</v>
      </c>
      <c r="F188" s="7">
        <v>32444.004207747435</v>
      </c>
      <c r="G188" s="7">
        <v>99846.401025178828</v>
      </c>
      <c r="H188" s="7">
        <v>1036154.195449101</v>
      </c>
      <c r="I188" s="7">
        <v>8471357.0505844261</v>
      </c>
      <c r="J188" s="7">
        <v>18445.529930831177</v>
      </c>
      <c r="L188" s="7">
        <v>16846.109970788537</v>
      </c>
      <c r="M188" s="7">
        <v>5704849.9505705098</v>
      </c>
      <c r="N188" s="7">
        <v>412351.76345825137</v>
      </c>
      <c r="O188" s="7">
        <v>1272977.2604298173</v>
      </c>
      <c r="P188" s="7">
        <v>872539.12941858231</v>
      </c>
      <c r="Q188" s="7">
        <v>19235308.055784695</v>
      </c>
      <c r="R188" s="67">
        <f t="shared" si="2"/>
        <v>701431.26111885684</v>
      </c>
      <c r="S188"/>
      <c r="T188"/>
    </row>
    <row r="189" spans="1:20" x14ac:dyDescent="0.25">
      <c r="A189" s="7" t="s">
        <v>182</v>
      </c>
      <c r="B189" s="7">
        <v>73169.151932266075</v>
      </c>
      <c r="C189" s="7">
        <v>192286.4398161635</v>
      </c>
      <c r="D189" s="7">
        <v>185023.23393187605</v>
      </c>
      <c r="E189" s="7">
        <v>71853.491229861364</v>
      </c>
      <c r="F189" s="7">
        <v>55497.247964699658</v>
      </c>
      <c r="G189" s="7">
        <v>53262.324182152726</v>
      </c>
      <c r="H189" s="7">
        <v>233550.68139091943</v>
      </c>
      <c r="I189" s="7">
        <v>1425867.1456334647</v>
      </c>
      <c r="J189" s="7">
        <v>22216.841810057998</v>
      </c>
      <c r="K189" s="7">
        <v>15808.4794521448</v>
      </c>
      <c r="L189" s="7">
        <v>4894.7004503703502</v>
      </c>
      <c r="M189" s="7">
        <v>10272204.90520476</v>
      </c>
      <c r="N189" s="7">
        <v>349600.57096432027</v>
      </c>
      <c r="O189" s="7">
        <v>131812.36635033984</v>
      </c>
      <c r="P189" s="7">
        <v>536924.72908045538</v>
      </c>
      <c r="Q189" s="7">
        <v>13623972.309393851</v>
      </c>
      <c r="R189" s="67">
        <f t="shared" si="2"/>
        <v>208094.91926830829</v>
      </c>
      <c r="S189"/>
      <c r="T189"/>
    </row>
    <row r="190" spans="1:20" x14ac:dyDescent="0.25">
      <c r="A190" s="7" t="s">
        <v>183</v>
      </c>
      <c r="B190" s="7">
        <v>6239.6510922843599</v>
      </c>
      <c r="C190" s="7">
        <v>16786.462912313498</v>
      </c>
      <c r="D190" s="7">
        <v>1152.1245520792779</v>
      </c>
      <c r="E190" s="7">
        <v>13111.86523821566</v>
      </c>
      <c r="F190" s="7">
        <v>3677.4636555707398</v>
      </c>
      <c r="G190" s="7">
        <v>2504.4583813322402</v>
      </c>
      <c r="H190" s="7">
        <v>75884.966126589599</v>
      </c>
      <c r="I190" s="7">
        <v>40123.740619676253</v>
      </c>
      <c r="K190" s="7">
        <v>4380.85739418915</v>
      </c>
      <c r="M190" s="7">
        <v>1009758.5601199447</v>
      </c>
      <c r="N190" s="7">
        <v>34903.560079871502</v>
      </c>
      <c r="O190" s="7">
        <v>5803.6943676738401</v>
      </c>
      <c r="P190" s="7">
        <v>25828.225033180177</v>
      </c>
      <c r="Q190" s="7">
        <v>1240155.629572921</v>
      </c>
      <c r="R190" s="67">
        <f t="shared" si="2"/>
        <v>21167.320306502646</v>
      </c>
      <c r="S190"/>
      <c r="T190"/>
    </row>
    <row r="191" spans="1:20" x14ac:dyDescent="0.25">
      <c r="A191" s="7" t="s">
        <v>270</v>
      </c>
      <c r="B191" s="7">
        <v>71485.599935682549</v>
      </c>
      <c r="C191" s="7">
        <v>120943.95957440886</v>
      </c>
      <c r="D191" s="7">
        <v>159658.89301689778</v>
      </c>
      <c r="E191" s="7">
        <v>84009.654962920264</v>
      </c>
      <c r="F191" s="7">
        <v>70903.103882799944</v>
      </c>
      <c r="G191" s="7">
        <v>42710.528857442332</v>
      </c>
      <c r="H191" s="7">
        <v>230242.98868653286</v>
      </c>
      <c r="I191" s="7">
        <v>4771956.6032942878</v>
      </c>
      <c r="J191" s="7">
        <v>41423.890989629464</v>
      </c>
      <c r="L191" s="7">
        <v>5834.7077853998398</v>
      </c>
      <c r="M191" s="7">
        <v>7666351.0280784871</v>
      </c>
      <c r="N191" s="7">
        <v>312050.62142223073</v>
      </c>
      <c r="O191" s="7">
        <v>131765.12988908324</v>
      </c>
      <c r="P191" s="7">
        <v>509335.4843771318</v>
      </c>
      <c r="Q191" s="7">
        <v>14218672.194752935</v>
      </c>
      <c r="R191" s="67">
        <f t="shared" si="2"/>
        <v>120943.95957440886</v>
      </c>
      <c r="S191"/>
      <c r="T191"/>
    </row>
    <row r="192" spans="1:20" x14ac:dyDescent="0.25">
      <c r="A192" s="7" t="s">
        <v>184</v>
      </c>
      <c r="B192" s="7">
        <v>28626.030690079362</v>
      </c>
      <c r="C192" s="7">
        <v>15108.866081667029</v>
      </c>
      <c r="D192" s="7">
        <v>548608.78357497416</v>
      </c>
      <c r="E192" s="7">
        <v>56029.687744455914</v>
      </c>
      <c r="F192" s="7">
        <v>8174.0136731747398</v>
      </c>
      <c r="G192" s="7">
        <v>14545.504485908745</v>
      </c>
      <c r="H192" s="7">
        <v>47053.7719800216</v>
      </c>
      <c r="I192" s="7">
        <v>947449.66328299849</v>
      </c>
      <c r="J192" s="7">
        <v>3728.4152733829501</v>
      </c>
      <c r="L192" s="7">
        <v>7345.56370352882</v>
      </c>
      <c r="M192" s="7">
        <v>2797001.3094652765</v>
      </c>
      <c r="N192" s="7">
        <v>126321.05192207159</v>
      </c>
      <c r="P192" s="7">
        <v>655396.84356428171</v>
      </c>
      <c r="Q192" s="7">
        <v>5255389.5054418221</v>
      </c>
      <c r="R192" s="67">
        <f t="shared" si="2"/>
        <v>15108.866081667029</v>
      </c>
      <c r="S192"/>
      <c r="T192"/>
    </row>
    <row r="193" spans="1:20" x14ac:dyDescent="0.25">
      <c r="A193" s="7" t="s">
        <v>186</v>
      </c>
      <c r="B193" s="7">
        <v>8726.6546869376107</v>
      </c>
      <c r="C193" s="7">
        <v>17813.584108657051</v>
      </c>
      <c r="D193" s="7">
        <v>25421.885973042714</v>
      </c>
      <c r="E193" s="7">
        <v>47192.237394598786</v>
      </c>
      <c r="G193" s="7">
        <v>12573.338053097705</v>
      </c>
      <c r="H193" s="7">
        <v>137642.29524796255</v>
      </c>
      <c r="I193" s="7">
        <v>108772.53002490003</v>
      </c>
      <c r="J193" s="7">
        <v>4545.1326494466703</v>
      </c>
      <c r="L193" s="7">
        <v>444.08864877621198</v>
      </c>
      <c r="M193" s="7">
        <v>3067171.4335784065</v>
      </c>
      <c r="N193" s="7">
        <v>45951.708070552551</v>
      </c>
      <c r="O193" s="7">
        <v>127939.22931222268</v>
      </c>
      <c r="P193" s="7">
        <v>87093.915225626464</v>
      </c>
      <c r="Q193" s="7">
        <v>3691288.0329742278</v>
      </c>
      <c r="R193" s="67">
        <f t="shared" si="2"/>
        <v>17813.584108657051</v>
      </c>
      <c r="S193"/>
      <c r="T193"/>
    </row>
    <row r="194" spans="1:20" x14ac:dyDescent="0.25">
      <c r="A194" s="7" t="s">
        <v>187</v>
      </c>
      <c r="B194" s="7">
        <v>89811.397986060168</v>
      </c>
      <c r="C194" s="7">
        <v>1056936.7994959592</v>
      </c>
      <c r="D194" s="7">
        <v>1089020.8298119153</v>
      </c>
      <c r="E194" s="7">
        <v>362400.16593331669</v>
      </c>
      <c r="F194" s="7">
        <v>104867.66097284261</v>
      </c>
      <c r="G194" s="7">
        <v>165134.05562912289</v>
      </c>
      <c r="H194" s="7">
        <v>731987.11456750834</v>
      </c>
      <c r="I194" s="7">
        <v>12998809.240083467</v>
      </c>
      <c r="J194" s="7">
        <v>224624.5436833775</v>
      </c>
      <c r="K194" s="7">
        <v>7516.8562090776904</v>
      </c>
      <c r="L194" s="7">
        <v>33598.259238963583</v>
      </c>
      <c r="M194" s="7">
        <v>13185983.970927032</v>
      </c>
      <c r="N194" s="7">
        <v>1584737.0342475739</v>
      </c>
      <c r="O194" s="7">
        <v>1780280.8657530183</v>
      </c>
      <c r="P194" s="7">
        <v>2909699.8699718793</v>
      </c>
      <c r="Q194" s="7">
        <v>36325408.664511114</v>
      </c>
      <c r="R194" s="67">
        <f t="shared" si="2"/>
        <v>1064453.6557050368</v>
      </c>
      <c r="S194"/>
      <c r="T194"/>
    </row>
    <row r="195" spans="1:20" x14ac:dyDescent="0.25">
      <c r="A195" s="7" t="s">
        <v>188</v>
      </c>
      <c r="B195" s="7">
        <v>40932.463877764567</v>
      </c>
      <c r="D195" s="7">
        <v>11698.9212488877</v>
      </c>
      <c r="E195" s="7">
        <v>10960.441439514281</v>
      </c>
      <c r="F195" s="7">
        <v>2433.1054137175461</v>
      </c>
      <c r="G195" s="7">
        <v>8441.4371885686614</v>
      </c>
      <c r="H195" s="7">
        <v>95337.701691641298</v>
      </c>
      <c r="I195" s="7">
        <v>23377.410250085155</v>
      </c>
      <c r="J195" s="7">
        <v>6127.5893838182346</v>
      </c>
      <c r="L195" s="7">
        <v>1275.97301901897</v>
      </c>
      <c r="M195" s="7">
        <v>1501881.9571130483</v>
      </c>
      <c r="N195" s="7">
        <v>70032.571419685206</v>
      </c>
      <c r="O195" s="7">
        <v>26719.70898755073</v>
      </c>
      <c r="P195" s="7">
        <v>14378.46458882753</v>
      </c>
      <c r="Q195" s="7">
        <v>1813597.745622128</v>
      </c>
      <c r="R195" s="67">
        <f t="shared" si="2"/>
        <v>0</v>
      </c>
      <c r="S195"/>
      <c r="T195"/>
    </row>
    <row r="196" spans="1:20" x14ac:dyDescent="0.25">
      <c r="A196" s="7" t="s">
        <v>189</v>
      </c>
      <c r="B196" s="7">
        <v>1007.2577387778</v>
      </c>
      <c r="C196" s="7">
        <v>30576.909341502829</v>
      </c>
      <c r="D196" s="7">
        <v>10883.068498515482</v>
      </c>
      <c r="E196" s="7">
        <v>28056.812944677018</v>
      </c>
      <c r="F196" s="7">
        <v>8943.5117364038306</v>
      </c>
      <c r="G196" s="7">
        <v>4442.4751199816292</v>
      </c>
      <c r="H196" s="7">
        <v>150952.48581694721</v>
      </c>
      <c r="I196" s="7">
        <v>257380.11931616208</v>
      </c>
      <c r="J196" s="7">
        <v>43446.774209258794</v>
      </c>
      <c r="L196" s="7">
        <v>8099.0549577308029</v>
      </c>
      <c r="M196" s="7">
        <v>4205876.9141123164</v>
      </c>
      <c r="N196" s="7">
        <v>69321.1953865838</v>
      </c>
      <c r="O196" s="7">
        <v>89189.315242978497</v>
      </c>
      <c r="P196" s="7">
        <v>93815.517297792976</v>
      </c>
      <c r="Q196" s="7">
        <v>5001991.4117196295</v>
      </c>
      <c r="R196" s="67">
        <f t="shared" ref="R196:R215" si="3">+K196+C196</f>
        <v>30576.909341502829</v>
      </c>
      <c r="S196"/>
      <c r="T196"/>
    </row>
    <row r="197" spans="1:20" x14ac:dyDescent="0.25">
      <c r="A197" s="7" t="s">
        <v>271</v>
      </c>
      <c r="B197" s="7">
        <v>15630.669482982401</v>
      </c>
      <c r="C197" s="7">
        <v>13318.48961681897</v>
      </c>
      <c r="D197" s="7">
        <v>8242.5355120745171</v>
      </c>
      <c r="E197" s="7">
        <v>22834.079255385281</v>
      </c>
      <c r="F197" s="7">
        <v>39896.674015266792</v>
      </c>
      <c r="G197" s="7">
        <v>2526.92695923365</v>
      </c>
      <c r="H197" s="7">
        <v>45245.502872836703</v>
      </c>
      <c r="I197" s="7">
        <v>163729.43852641125</v>
      </c>
      <c r="L197" s="7">
        <v>16637.687404855202</v>
      </c>
      <c r="M197" s="7">
        <v>1366546.2541369831</v>
      </c>
      <c r="N197" s="7">
        <v>58790.665343622561</v>
      </c>
      <c r="O197" s="7">
        <v>82239.0463805826</v>
      </c>
      <c r="P197" s="7">
        <v>20525.652251042458</v>
      </c>
      <c r="Q197" s="7">
        <v>1856163.6217580952</v>
      </c>
      <c r="R197" s="67">
        <f t="shared" si="3"/>
        <v>13318.48961681897</v>
      </c>
      <c r="S197"/>
      <c r="T197"/>
    </row>
    <row r="198" spans="1:20" x14ac:dyDescent="0.25">
      <c r="A198" s="7" t="s">
        <v>190</v>
      </c>
      <c r="B198" s="7">
        <v>3665.1808778300197</v>
      </c>
      <c r="C198" s="7">
        <v>27128.56176999749</v>
      </c>
      <c r="D198" s="7">
        <v>20867.211103704525</v>
      </c>
      <c r="E198" s="7">
        <v>52363.528638301032</v>
      </c>
      <c r="F198" s="7">
        <v>15881.631618747382</v>
      </c>
      <c r="G198" s="7">
        <v>20737.013659652926</v>
      </c>
      <c r="H198" s="7">
        <v>64951.983774392276</v>
      </c>
      <c r="I198" s="7">
        <v>299945.02300239005</v>
      </c>
      <c r="J198" s="7">
        <v>4237.5583205474504</v>
      </c>
      <c r="L198" s="7">
        <v>6960.2407197397697</v>
      </c>
      <c r="M198" s="7">
        <v>4961316.9046599567</v>
      </c>
      <c r="N198" s="7">
        <v>134918.12496328499</v>
      </c>
      <c r="O198" s="7">
        <v>194551.99351668658</v>
      </c>
      <c r="P198" s="7">
        <v>68864.621681105244</v>
      </c>
      <c r="Q198" s="7">
        <v>5876389.5783063369</v>
      </c>
      <c r="R198" s="67">
        <f t="shared" si="3"/>
        <v>27128.56176999749</v>
      </c>
      <c r="S198"/>
      <c r="T198"/>
    </row>
    <row r="199" spans="1:20" x14ac:dyDescent="0.25">
      <c r="A199" s="7" t="s">
        <v>191</v>
      </c>
      <c r="B199" s="7">
        <v>75289.4070151739</v>
      </c>
      <c r="C199" s="7">
        <v>421820.92923511373</v>
      </c>
      <c r="D199" s="7">
        <v>50654.597159127145</v>
      </c>
      <c r="E199" s="7">
        <v>65985.492770834055</v>
      </c>
      <c r="F199" s="7">
        <v>20852.169617680112</v>
      </c>
      <c r="G199" s="7">
        <v>11048.054038494214</v>
      </c>
      <c r="H199" s="7">
        <v>415793.10078673903</v>
      </c>
      <c r="I199" s="7">
        <v>1115184.2638921016</v>
      </c>
      <c r="J199" s="7">
        <v>5554.7337057639152</v>
      </c>
      <c r="K199" s="7">
        <v>19084.735095823198</v>
      </c>
      <c r="L199" s="7">
        <v>10249.68018905731</v>
      </c>
      <c r="M199" s="7">
        <v>4962894.3004605379</v>
      </c>
      <c r="N199" s="7">
        <v>231714.77415832109</v>
      </c>
      <c r="O199" s="7">
        <v>453957.82732474332</v>
      </c>
      <c r="P199" s="7">
        <v>220648.50787816843</v>
      </c>
      <c r="Q199" s="7">
        <v>8080732.5733276792</v>
      </c>
      <c r="R199" s="67">
        <f t="shared" si="3"/>
        <v>440905.66433093691</v>
      </c>
      <c r="S199"/>
      <c r="T199"/>
    </row>
    <row r="200" spans="1:20" x14ac:dyDescent="0.25">
      <c r="A200" s="7" t="s">
        <v>192</v>
      </c>
      <c r="B200" s="7">
        <v>975.93849781192</v>
      </c>
      <c r="C200" s="7">
        <v>24145.8125560484</v>
      </c>
      <c r="D200" s="7">
        <v>15780.386801590414</v>
      </c>
      <c r="E200" s="7">
        <v>19953.077203873898</v>
      </c>
      <c r="F200" s="7">
        <v>11917.975519492662</v>
      </c>
      <c r="G200" s="7">
        <v>5253.0296807771192</v>
      </c>
      <c r="I200" s="7">
        <v>280107.29456882493</v>
      </c>
      <c r="J200" s="7">
        <v>38181.453510887412</v>
      </c>
      <c r="M200" s="7">
        <v>1724833.6946536282</v>
      </c>
      <c r="N200" s="7">
        <v>55937.938289219732</v>
      </c>
      <c r="O200" s="7">
        <v>75792.294114881253</v>
      </c>
      <c r="P200" s="7">
        <v>56541.792404682259</v>
      </c>
      <c r="Q200" s="7">
        <v>2309420.6878017178</v>
      </c>
      <c r="R200" s="67">
        <f t="shared" si="3"/>
        <v>24145.8125560484</v>
      </c>
      <c r="S200"/>
      <c r="T200"/>
    </row>
    <row r="201" spans="1:20" x14ac:dyDescent="0.25">
      <c r="A201" s="7" t="s">
        <v>193</v>
      </c>
      <c r="B201" s="7">
        <v>10553.9528885195</v>
      </c>
      <c r="C201" s="7">
        <v>11946.5452738762</v>
      </c>
      <c r="D201" s="7">
        <v>34066.393709408287</v>
      </c>
      <c r="E201" s="7">
        <v>21603.336036926201</v>
      </c>
      <c r="F201" s="7">
        <v>12936.234563721871</v>
      </c>
      <c r="G201" s="7">
        <v>7720.7476907247255</v>
      </c>
      <c r="H201" s="7">
        <v>107666.63859990712</v>
      </c>
      <c r="I201" s="7">
        <v>534031.26547101035</v>
      </c>
      <c r="J201" s="7">
        <v>9026.2786513731662</v>
      </c>
      <c r="M201" s="7">
        <v>4164519.6140960627</v>
      </c>
      <c r="N201" s="7">
        <v>120544.93632315047</v>
      </c>
      <c r="O201" s="7">
        <v>37244.487080240287</v>
      </c>
      <c r="P201" s="7">
        <v>36896.085217416643</v>
      </c>
      <c r="Q201" s="7">
        <v>5108756.5156023372</v>
      </c>
      <c r="R201" s="67">
        <f t="shared" si="3"/>
        <v>11946.5452738762</v>
      </c>
      <c r="S201"/>
      <c r="T201"/>
    </row>
    <row r="202" spans="1:20" x14ac:dyDescent="0.25">
      <c r="A202" s="7" t="s">
        <v>194</v>
      </c>
      <c r="B202" s="7">
        <v>3257.3043572669903</v>
      </c>
      <c r="C202" s="7">
        <v>1048476.160229518</v>
      </c>
      <c r="D202" s="7">
        <v>145315.86423388973</v>
      </c>
      <c r="E202" s="7">
        <v>59994.952626508071</v>
      </c>
      <c r="F202" s="7">
        <v>11876.632810342737</v>
      </c>
      <c r="G202" s="7">
        <v>9215.6657123292389</v>
      </c>
      <c r="H202" s="7">
        <v>69843.621152266132</v>
      </c>
      <c r="I202" s="7">
        <v>994815.41176852398</v>
      </c>
      <c r="J202" s="7">
        <v>9805.3213216191107</v>
      </c>
      <c r="K202" s="7">
        <v>417603.12272653799</v>
      </c>
      <c r="M202" s="7">
        <v>6898075.7051994875</v>
      </c>
      <c r="N202" s="7">
        <v>352354.72281612933</v>
      </c>
      <c r="O202" s="7">
        <v>178896.1665385761</v>
      </c>
      <c r="P202" s="7">
        <v>270869.91349411407</v>
      </c>
      <c r="Q202" s="7">
        <v>10470400.564987108</v>
      </c>
      <c r="R202" s="67">
        <f t="shared" si="3"/>
        <v>1466079.2829560558</v>
      </c>
      <c r="S202"/>
      <c r="T202"/>
    </row>
    <row r="203" spans="1:20" x14ac:dyDescent="0.25">
      <c r="A203" s="7" t="s">
        <v>195</v>
      </c>
      <c r="B203" s="7">
        <v>7747.3731328227295</v>
      </c>
      <c r="C203" s="7">
        <v>138310.15424702939</v>
      </c>
      <c r="D203" s="7">
        <v>25890.558402799888</v>
      </c>
      <c r="E203" s="7">
        <v>61855.374538254742</v>
      </c>
      <c r="F203" s="7">
        <v>16755.072490034159</v>
      </c>
      <c r="G203" s="7">
        <v>11464.458528211637</v>
      </c>
      <c r="H203" s="7">
        <v>63187.69554100158</v>
      </c>
      <c r="I203" s="7">
        <v>223027.21173894816</v>
      </c>
      <c r="J203" s="7">
        <v>21819.763162461619</v>
      </c>
      <c r="L203" s="7">
        <v>26267.236419499262</v>
      </c>
      <c r="M203" s="7">
        <v>2237809.0185484509</v>
      </c>
      <c r="N203" s="7">
        <v>90659.549928317749</v>
      </c>
      <c r="O203" s="7">
        <v>165487.43139157371</v>
      </c>
      <c r="P203" s="7">
        <v>83785.384925116217</v>
      </c>
      <c r="Q203" s="7">
        <v>3174066.2829945218</v>
      </c>
      <c r="R203" s="67">
        <f t="shared" si="3"/>
        <v>138310.15424702939</v>
      </c>
      <c r="S203"/>
      <c r="T203"/>
    </row>
    <row r="204" spans="1:20" x14ac:dyDescent="0.25">
      <c r="A204" s="7" t="s">
        <v>196</v>
      </c>
      <c r="B204" s="7">
        <v>60625.203575135572</v>
      </c>
      <c r="C204" s="7">
        <v>128811.86757067751</v>
      </c>
      <c r="D204" s="7">
        <v>222885.05545280894</v>
      </c>
      <c r="E204" s="7">
        <v>108067.43348154622</v>
      </c>
      <c r="F204" s="7">
        <v>39998.673298838024</v>
      </c>
      <c r="G204" s="7">
        <v>55916.859261313766</v>
      </c>
      <c r="H204" s="7">
        <v>350000.35743060487</v>
      </c>
      <c r="I204" s="7">
        <v>3618056.9141606423</v>
      </c>
      <c r="J204" s="7">
        <v>191127.15593308801</v>
      </c>
      <c r="K204" s="7">
        <v>39540.722396672812</v>
      </c>
      <c r="M204" s="7">
        <v>10079485.301898176</v>
      </c>
      <c r="N204" s="7">
        <v>354919.7573775989</v>
      </c>
      <c r="O204" s="7">
        <v>446961.01749723259</v>
      </c>
      <c r="P204" s="7">
        <v>609828.97195394582</v>
      </c>
      <c r="Q204" s="7">
        <v>16306225.291288279</v>
      </c>
      <c r="R204" s="67">
        <f t="shared" si="3"/>
        <v>168352.58996735033</v>
      </c>
      <c r="S204"/>
      <c r="T204"/>
    </row>
    <row r="205" spans="1:20" x14ac:dyDescent="0.25">
      <c r="A205" s="7" t="s">
        <v>197</v>
      </c>
      <c r="B205" s="7">
        <v>506.38510814075198</v>
      </c>
      <c r="C205" s="7">
        <v>60953.763016942401</v>
      </c>
      <c r="D205" s="7">
        <v>24191.397666178633</v>
      </c>
      <c r="E205" s="7">
        <v>30574.919029407469</v>
      </c>
      <c r="F205" s="7">
        <v>9396.2570066117278</v>
      </c>
      <c r="G205" s="7">
        <v>2276.1754860872202</v>
      </c>
      <c r="H205" s="7">
        <v>91651.271572529338</v>
      </c>
      <c r="I205" s="7">
        <v>471632.51196918264</v>
      </c>
      <c r="J205" s="7">
        <v>3876.7445778957413</v>
      </c>
      <c r="K205" s="7">
        <v>7288.8765565714402</v>
      </c>
      <c r="M205" s="7">
        <v>2216641.5621234896</v>
      </c>
      <c r="N205" s="7">
        <v>84114.061712925439</v>
      </c>
      <c r="O205" s="7">
        <v>83641.179861939308</v>
      </c>
      <c r="P205" s="7">
        <v>38416.215703950671</v>
      </c>
      <c r="Q205" s="7">
        <v>3125161.3213918526</v>
      </c>
      <c r="R205" s="67">
        <f t="shared" si="3"/>
        <v>68242.639573513836</v>
      </c>
      <c r="S205"/>
      <c r="T205"/>
    </row>
    <row r="206" spans="1:20" x14ac:dyDescent="0.25">
      <c r="A206" s="7" t="s">
        <v>198</v>
      </c>
      <c r="B206" s="7">
        <v>68006.250932893963</v>
      </c>
      <c r="C206" s="7">
        <v>267633.48929298355</v>
      </c>
      <c r="D206" s="7">
        <v>385795.12807470281</v>
      </c>
      <c r="E206" s="7">
        <v>144281.87890201886</v>
      </c>
      <c r="F206" s="7">
        <v>49348.161012594923</v>
      </c>
      <c r="G206" s="7">
        <v>42759.636545338333</v>
      </c>
      <c r="H206" s="7">
        <v>659324.171213091</v>
      </c>
      <c r="I206" s="7">
        <v>4698094.0127138412</v>
      </c>
      <c r="J206" s="7">
        <v>13689.030362975911</v>
      </c>
      <c r="K206" s="7">
        <v>10197.868256981999</v>
      </c>
      <c r="L206" s="7">
        <v>4044.4862436065209</v>
      </c>
      <c r="M206" s="7">
        <v>10081594.184315069</v>
      </c>
      <c r="N206" s="7">
        <v>466556.64878815628</v>
      </c>
      <c r="O206" s="7">
        <v>941188.57268110092</v>
      </c>
      <c r="P206" s="7">
        <v>473068.33428083133</v>
      </c>
      <c r="Q206" s="7">
        <v>18305581.853616185</v>
      </c>
      <c r="R206" s="67">
        <f t="shared" si="3"/>
        <v>277831.35754996556</v>
      </c>
      <c r="S206"/>
      <c r="T206"/>
    </row>
    <row r="207" spans="1:20" x14ac:dyDescent="0.25">
      <c r="A207" s="7" t="s">
        <v>201</v>
      </c>
      <c r="B207" s="7">
        <v>64703.845438372511</v>
      </c>
      <c r="C207" s="7">
        <v>282500.16046204796</v>
      </c>
      <c r="D207" s="7">
        <v>775334.90335089457</v>
      </c>
      <c r="E207" s="7">
        <v>214393.26717657724</v>
      </c>
      <c r="F207" s="7">
        <v>41130.984366704826</v>
      </c>
      <c r="G207" s="7">
        <v>87781.846809609138</v>
      </c>
      <c r="H207" s="7">
        <v>1316575.0264424686</v>
      </c>
      <c r="I207" s="7">
        <v>4791943.2152935434</v>
      </c>
      <c r="J207" s="7">
        <v>31927.846748057429</v>
      </c>
      <c r="K207" s="7">
        <v>18499.81833678564</v>
      </c>
      <c r="L207" s="7">
        <v>29167.490106835037</v>
      </c>
      <c r="M207" s="7">
        <v>15107237.294355085</v>
      </c>
      <c r="N207" s="7">
        <v>667979.16297284677</v>
      </c>
      <c r="O207" s="7">
        <v>249824.88764493447</v>
      </c>
      <c r="P207" s="7">
        <v>1598000.9446316136</v>
      </c>
      <c r="Q207" s="7">
        <v>25277000.694136377</v>
      </c>
      <c r="R207" s="67">
        <f t="shared" si="3"/>
        <v>300999.97879883362</v>
      </c>
      <c r="S207"/>
      <c r="T207"/>
    </row>
    <row r="208" spans="1:20" x14ac:dyDescent="0.25">
      <c r="A208" s="7" t="s">
        <v>199</v>
      </c>
      <c r="C208" s="7">
        <v>15476.2999533037</v>
      </c>
      <c r="D208" s="7">
        <v>6177.0089258066964</v>
      </c>
      <c r="E208" s="7">
        <v>8176.2357160707597</v>
      </c>
      <c r="F208" s="7">
        <v>3562.0055448080002</v>
      </c>
      <c r="G208" s="7">
        <v>5486.7168167783802</v>
      </c>
      <c r="H208" s="7">
        <v>67801.588210238697</v>
      </c>
      <c r="I208" s="7">
        <v>106069.97430958708</v>
      </c>
      <c r="M208" s="7">
        <v>1350880.3672203154</v>
      </c>
      <c r="N208" s="7">
        <v>46308.1192121274</v>
      </c>
      <c r="O208" s="7">
        <v>152919.27270897001</v>
      </c>
      <c r="P208" s="7">
        <v>38469.659883926295</v>
      </c>
      <c r="Q208" s="7">
        <v>1801327.2485019325</v>
      </c>
      <c r="R208" s="67">
        <f t="shared" si="3"/>
        <v>15476.2999533037</v>
      </c>
      <c r="S208"/>
      <c r="T208"/>
    </row>
    <row r="209" spans="1:20" x14ac:dyDescent="0.25">
      <c r="A209" s="7" t="s">
        <v>202</v>
      </c>
      <c r="B209" s="7">
        <v>5131.3457509954687</v>
      </c>
      <c r="C209" s="7">
        <v>28586.754081223917</v>
      </c>
      <c r="D209" s="7">
        <v>81400.899213363897</v>
      </c>
      <c r="E209" s="7">
        <v>63768.501960646172</v>
      </c>
      <c r="F209" s="7">
        <v>33481.826332857374</v>
      </c>
      <c r="G209" s="7">
        <v>10400.712655083607</v>
      </c>
      <c r="H209" s="7">
        <v>185802.67268838172</v>
      </c>
      <c r="I209" s="7">
        <v>1107830.6842008003</v>
      </c>
      <c r="J209" s="7">
        <v>18350.185226852205</v>
      </c>
      <c r="M209" s="7">
        <v>4819568.0527573219</v>
      </c>
      <c r="N209" s="7">
        <v>115448.45631779617</v>
      </c>
      <c r="O209" s="7">
        <v>338734.16517377569</v>
      </c>
      <c r="P209" s="7">
        <v>114412.5178890753</v>
      </c>
      <c r="Q209" s="7">
        <v>6922916.7742481735</v>
      </c>
      <c r="R209" s="67">
        <f t="shared" si="3"/>
        <v>28586.754081223917</v>
      </c>
      <c r="S209"/>
      <c r="T209"/>
    </row>
    <row r="210" spans="1:20" x14ac:dyDescent="0.25">
      <c r="A210" s="7" t="s">
        <v>203</v>
      </c>
      <c r="B210" s="7">
        <v>1369.5297180899729</v>
      </c>
      <c r="C210" s="7">
        <v>14501.8662525401</v>
      </c>
      <c r="D210" s="7">
        <v>1235.647440716155</v>
      </c>
      <c r="E210" s="7">
        <v>2073.7423085577539</v>
      </c>
      <c r="F210" s="7">
        <v>6018.5610929514405</v>
      </c>
      <c r="G210" s="7">
        <v>6864.844479286865</v>
      </c>
      <c r="H210" s="7">
        <v>24392.613970845199</v>
      </c>
      <c r="I210" s="7">
        <v>16373.352154300765</v>
      </c>
      <c r="J210" s="7">
        <v>939.63249716486905</v>
      </c>
      <c r="M210" s="7">
        <v>1164052.3575432866</v>
      </c>
      <c r="N210" s="7">
        <v>63155.996013144599</v>
      </c>
      <c r="P210" s="7">
        <v>26791.194808052369</v>
      </c>
      <c r="Q210" s="7">
        <v>1327769.3382789367</v>
      </c>
      <c r="R210" s="67">
        <f t="shared" si="3"/>
        <v>14501.8662525401</v>
      </c>
      <c r="S210"/>
      <c r="T210"/>
    </row>
    <row r="211" spans="1:20" x14ac:dyDescent="0.25">
      <c r="A211" s="7" t="s">
        <v>204</v>
      </c>
      <c r="B211" s="7">
        <v>821.10889382238906</v>
      </c>
      <c r="C211" s="7">
        <v>58327.583340849691</v>
      </c>
      <c r="D211" s="7">
        <v>115540.08052959481</v>
      </c>
      <c r="E211" s="7">
        <v>35017.993968973271</v>
      </c>
      <c r="F211" s="7">
        <v>4339.4786268960906</v>
      </c>
      <c r="G211" s="7">
        <v>1883.1699701624539</v>
      </c>
      <c r="H211" s="7">
        <v>83299.58681599285</v>
      </c>
      <c r="I211" s="7">
        <v>604878.09331881045</v>
      </c>
      <c r="J211" s="7">
        <v>16086.872250290475</v>
      </c>
      <c r="L211" s="7">
        <v>4709.8743767210099</v>
      </c>
      <c r="M211" s="7">
        <v>3917182.6347154519</v>
      </c>
      <c r="N211" s="7">
        <v>117479.78458788864</v>
      </c>
      <c r="O211" s="7">
        <v>149403.76538600874</v>
      </c>
      <c r="P211" s="7">
        <v>110091.75399480172</v>
      </c>
      <c r="Q211" s="7">
        <v>5219061.7807762651</v>
      </c>
      <c r="R211" s="67">
        <f t="shared" si="3"/>
        <v>58327.583340849691</v>
      </c>
      <c r="S211"/>
      <c r="T211"/>
    </row>
    <row r="212" spans="1:20" x14ac:dyDescent="0.25">
      <c r="A212" s="7" t="s">
        <v>205</v>
      </c>
      <c r="B212" s="7">
        <v>2377.9407138759511</v>
      </c>
      <c r="C212" s="7">
        <v>18036.323565158476</v>
      </c>
      <c r="D212" s="7">
        <v>35177.84897679252</v>
      </c>
      <c r="E212" s="7">
        <v>30013.752443707264</v>
      </c>
      <c r="F212" s="7">
        <v>26946.875635157008</v>
      </c>
      <c r="G212" s="7">
        <v>3310.1683326458101</v>
      </c>
      <c r="H212" s="7">
        <v>25788.589641915001</v>
      </c>
      <c r="I212" s="7">
        <v>881209.3081889794</v>
      </c>
      <c r="J212" s="7">
        <v>28103.290155136601</v>
      </c>
      <c r="M212" s="7">
        <v>3531932.8456517737</v>
      </c>
      <c r="N212" s="7">
        <v>54272.724605924297</v>
      </c>
      <c r="O212" s="7">
        <v>334102.89267406927</v>
      </c>
      <c r="P212" s="7">
        <v>37880.958169988487</v>
      </c>
      <c r="Q212" s="7">
        <v>5009153.518755124</v>
      </c>
      <c r="R212" s="67">
        <f t="shared" si="3"/>
        <v>18036.323565158476</v>
      </c>
      <c r="S212"/>
      <c r="T212"/>
    </row>
    <row r="213" spans="1:20" x14ac:dyDescent="0.25">
      <c r="A213" s="7" t="s">
        <v>200</v>
      </c>
      <c r="B213" s="7">
        <v>3375.0684378758824</v>
      </c>
      <c r="C213" s="7">
        <v>134743.82357894455</v>
      </c>
      <c r="D213" s="7">
        <v>171626.11377502972</v>
      </c>
      <c r="E213" s="7">
        <v>76847.326644137473</v>
      </c>
      <c r="F213" s="7">
        <v>328901.29623756179</v>
      </c>
      <c r="G213" s="7">
        <v>7726.0753735636645</v>
      </c>
      <c r="H213" s="7">
        <v>87747.770394794701</v>
      </c>
      <c r="I213" s="7">
        <v>1245588.5925845494</v>
      </c>
      <c r="J213" s="7">
        <v>9496.2950108014702</v>
      </c>
      <c r="K213" s="7">
        <v>6389.3277777160292</v>
      </c>
      <c r="L213" s="7">
        <v>25077.067519728633</v>
      </c>
      <c r="M213" s="7">
        <v>4831326.1129885213</v>
      </c>
      <c r="N213" s="7">
        <v>159848.03530165041</v>
      </c>
      <c r="O213" s="7">
        <v>961795.78341641254</v>
      </c>
      <c r="P213" s="7">
        <v>272771.67811501067</v>
      </c>
      <c r="Q213" s="7">
        <v>8323260.3671562988</v>
      </c>
      <c r="R213" s="67">
        <f t="shared" si="3"/>
        <v>141133.15135666059</v>
      </c>
      <c r="S213"/>
      <c r="T213"/>
    </row>
    <row r="214" spans="1:20" x14ac:dyDescent="0.25">
      <c r="A214" s="7" t="s">
        <v>272</v>
      </c>
      <c r="B214" s="7">
        <v>901.08332877225712</v>
      </c>
      <c r="C214" s="7">
        <v>21112.224308339399</v>
      </c>
      <c r="D214" s="7">
        <v>38269.957481724836</v>
      </c>
      <c r="E214" s="7">
        <v>51284.683402689421</v>
      </c>
      <c r="F214" s="7">
        <v>27244.728699812746</v>
      </c>
      <c r="G214" s="7">
        <v>5040.1384613300806</v>
      </c>
      <c r="H214" s="7">
        <v>28689.544679341529</v>
      </c>
      <c r="I214" s="7">
        <v>237964.64598114978</v>
      </c>
      <c r="J214" s="7">
        <v>8261.9065736772045</v>
      </c>
      <c r="K214" s="7">
        <v>10267.607404168</v>
      </c>
      <c r="M214" s="7">
        <v>4525506.0595490616</v>
      </c>
      <c r="N214" s="7">
        <v>133905.72519939294</v>
      </c>
      <c r="O214" s="7">
        <v>144621.34491123492</v>
      </c>
      <c r="P214" s="7">
        <v>65594.123790784652</v>
      </c>
      <c r="Q214" s="7">
        <v>5298663.7737714788</v>
      </c>
      <c r="R214" s="67">
        <f t="shared" si="3"/>
        <v>31379.831712507399</v>
      </c>
      <c r="S214"/>
      <c r="T214"/>
    </row>
    <row r="215" spans="1:20" x14ac:dyDescent="0.25">
      <c r="A215" s="7" t="s">
        <v>261</v>
      </c>
      <c r="B215" s="7">
        <v>13462902.113749878</v>
      </c>
      <c r="C215" s="7">
        <v>86623744.082573727</v>
      </c>
      <c r="D215" s="7">
        <v>68071047.887667164</v>
      </c>
      <c r="E215" s="7">
        <v>25055841.18786145</v>
      </c>
      <c r="F215" s="7">
        <v>16582558.048844885</v>
      </c>
      <c r="G215" s="7">
        <v>12608800.536442295</v>
      </c>
      <c r="H215" s="7">
        <v>84158457.287412271</v>
      </c>
      <c r="I215" s="7">
        <v>600208400.00412095</v>
      </c>
      <c r="J215" s="7">
        <v>9360778.9685113803</v>
      </c>
      <c r="K215" s="7">
        <v>4310641.9469105182</v>
      </c>
      <c r="L215" s="7">
        <v>4963367.4547826201</v>
      </c>
      <c r="M215" s="7">
        <v>1311977641.6055591</v>
      </c>
      <c r="N215" s="7">
        <v>69953417.025226906</v>
      </c>
      <c r="O215" s="7">
        <v>114250599.91802043</v>
      </c>
      <c r="P215" s="7">
        <v>123865015.11433996</v>
      </c>
      <c r="Q215" s="7">
        <v>2545453213.1820235</v>
      </c>
      <c r="R215" s="67">
        <f t="shared" si="3"/>
        <v>90934386.029484242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7C5551C52DF04E81DB11D2BACD099E" ma:contentTypeVersion="13" ma:contentTypeDescription="Create a new document." ma:contentTypeScope="" ma:versionID="a4ac0af08534f8ddebb2029b4f9081e3">
  <xsd:schema xmlns:xsd="http://www.w3.org/2001/XMLSchema" xmlns:xs="http://www.w3.org/2001/XMLSchema" xmlns:p="http://schemas.microsoft.com/office/2006/metadata/properties" xmlns:ns3="0833961a-7792-4fae-8a1e-06ee04d66fef" xmlns:ns4="8f1e3968-09c3-4770-9b91-e1a16d9caa90" targetNamespace="http://schemas.microsoft.com/office/2006/metadata/properties" ma:root="true" ma:fieldsID="9ea8d94b49b66d70fe89550ac6ddccbc" ns3:_="" ns4:_="">
    <xsd:import namespace="0833961a-7792-4fae-8a1e-06ee04d66fef"/>
    <xsd:import namespace="8f1e3968-09c3-4770-9b91-e1a16d9caa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3961a-7792-4fae-8a1e-06ee04d66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1e3968-09c3-4770-9b91-e1a16d9caa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538618-76C5-454A-98D8-67633927C4AB}">
  <ds:schemaRefs>
    <ds:schemaRef ds:uri="http://schemas.microsoft.com/sharepoint/v3/contenttype/forms"/>
  </ds:schemaRefs>
</ds:datastoreItem>
</file>

<file path=customXml/itemProps2.xml><?xml version="1.0" encoding="utf-8"?>
<ds:datastoreItem xmlns:ds="http://schemas.openxmlformats.org/officeDocument/2006/customXml" ds:itemID="{F3EBE03E-890C-4CC2-A2D0-A1F868C2C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33961a-7792-4fae-8a1e-06ee04d66fef"/>
    <ds:schemaRef ds:uri="8f1e3968-09c3-4770-9b91-e1a16d9ca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8476DC-982C-4BD1-80AC-EABB732FDA57}">
  <ds:schemaRef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0833961a-7792-4fae-8a1e-06ee04d66fef"/>
    <ds:schemaRef ds:uri="http://schemas.microsoft.com/office/2006/metadata/properties"/>
    <ds:schemaRef ds:uri="http://schemas.microsoft.com/office/infopath/2007/PartnerControls"/>
    <ds:schemaRef ds:uri="8f1e3968-09c3-4770-9b91-e1a16d9caa9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STAVBE</vt:lpstr>
      <vt:lpstr>PODNEBJE</vt:lpstr>
      <vt:lpstr>wip</vt:lpstr>
      <vt:lpstr>ObdobjeGradnje</vt:lpstr>
      <vt:lpstr>2020_Heating</vt:lpstr>
      <vt:lpstr>StanjeEP</vt:lpstr>
      <vt:lpstr>2020_DH</vt:lpstr>
      <vt:lpstr>2050_Area</vt:lpstr>
      <vt:lpstr>2050_Heating</vt:lpstr>
      <vt:lpstr>2050_Cooling</vt:lpstr>
      <vt:lpstr>2020_Area</vt:lpstr>
      <vt:lpstr>2020_Cooling</vt:lpstr>
      <vt:lpstr>Sheet1</vt: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2022-01-27T23:30:00Z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0x010100D27C5551C52DF04E81DB11D2BACD099E</vt:lpwstr>
  </property>
</Properties>
</file>